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908"/>
  </bookViews>
  <sheets>
    <sheet name="мониторинг" sheetId="6" r:id="rId1"/>
  </sheets>
  <definedNames>
    <definedName name="_xlnm._FilterDatabase" localSheetId="0" hidden="1">мониторинг!$G$4:$O$340</definedName>
  </definedNames>
  <calcPr calcId="145621"/>
</workbook>
</file>

<file path=xl/calcChain.xml><?xml version="1.0" encoding="utf-8"?>
<calcChain xmlns="http://schemas.openxmlformats.org/spreadsheetml/2006/main">
  <c r="N253" i="6" l="1"/>
  <c r="M253" i="6"/>
  <c r="L253" i="6"/>
  <c r="K253" i="6"/>
  <c r="J253" i="6"/>
  <c r="I253" i="6"/>
  <c r="H253" i="6"/>
  <c r="G253" i="6"/>
  <c r="F253" i="6"/>
  <c r="E253" i="6"/>
  <c r="E255" i="6" l="1"/>
  <c r="E295" i="6"/>
  <c r="N255" i="6" l="1"/>
  <c r="M255" i="6"/>
  <c r="L255" i="6"/>
  <c r="K255" i="6"/>
  <c r="J255" i="6"/>
  <c r="I255" i="6"/>
  <c r="H255" i="6"/>
  <c r="G255" i="6"/>
  <c r="F255" i="6"/>
  <c r="Q293" i="6"/>
  <c r="P293" i="6"/>
  <c r="N328" i="6" l="1"/>
  <c r="P334" i="6"/>
  <c r="L328" i="6"/>
  <c r="Q328" i="6" s="1"/>
  <c r="M130" i="6"/>
  <c r="P351" i="6" l="1"/>
  <c r="Q351" i="6"/>
  <c r="N190" i="6" l="1"/>
  <c r="N188" i="6" s="1"/>
  <c r="Q23" i="6" l="1"/>
  <c r="P23" i="6"/>
  <c r="M190" i="6" l="1"/>
  <c r="L190" i="6"/>
  <c r="K190" i="6"/>
  <c r="J190" i="6"/>
  <c r="I190" i="6"/>
  <c r="H190" i="6"/>
  <c r="G190" i="6"/>
  <c r="F190" i="6"/>
  <c r="E190" i="6"/>
  <c r="N117" i="6"/>
  <c r="M117" i="6"/>
  <c r="L117" i="6"/>
  <c r="K117" i="6"/>
  <c r="J117" i="6"/>
  <c r="I117" i="6"/>
  <c r="H117" i="6"/>
  <c r="G117" i="6"/>
  <c r="G115" i="6" s="1"/>
  <c r="F117" i="6"/>
  <c r="F115" i="6" s="1"/>
  <c r="E117" i="6"/>
  <c r="E115" i="6" s="1"/>
  <c r="N66" i="6"/>
  <c r="M66" i="6"/>
  <c r="L66" i="6"/>
  <c r="K66" i="6"/>
  <c r="J66" i="6"/>
  <c r="I66" i="6"/>
  <c r="H66" i="6"/>
  <c r="G66" i="6"/>
  <c r="F66" i="6"/>
  <c r="E66" i="6"/>
  <c r="N64" i="6" l="1"/>
  <c r="M64" i="6"/>
  <c r="K64" i="6"/>
  <c r="K62" i="6" s="1"/>
  <c r="L64" i="6"/>
  <c r="L62" i="6" s="1"/>
  <c r="J64" i="6"/>
  <c r="J62" i="6" s="1"/>
  <c r="Q324" i="6" l="1"/>
  <c r="P324" i="6"/>
  <c r="N145" i="6"/>
  <c r="N348" i="6"/>
  <c r="N346" i="6" s="1"/>
  <c r="N308" i="6"/>
  <c r="N341" i="6" s="1"/>
  <c r="Q61" i="6"/>
  <c r="P61" i="6"/>
  <c r="Q58" i="6"/>
  <c r="P58" i="6"/>
  <c r="I64" i="6"/>
  <c r="G64" i="6"/>
  <c r="H64" i="6"/>
  <c r="F64" i="6"/>
  <c r="E64" i="6"/>
  <c r="M51" i="6"/>
  <c r="M49" i="6" s="1"/>
  <c r="L51" i="6"/>
  <c r="L49" i="6" s="1"/>
  <c r="G51" i="6"/>
  <c r="H51" i="6"/>
  <c r="K321" i="6" l="1"/>
  <c r="L101" i="6" l="1"/>
  <c r="M348" i="6" l="1"/>
  <c r="M346" i="6" s="1"/>
  <c r="L348" i="6"/>
  <c r="L346" i="6" s="1"/>
  <c r="Q346" i="6" s="1"/>
  <c r="K226" i="6"/>
  <c r="M328" i="6"/>
  <c r="M145" i="6"/>
  <c r="L145" i="6"/>
  <c r="L93" i="6"/>
  <c r="J101" i="6" l="1"/>
  <c r="N99" i="6"/>
  <c r="M99" i="6"/>
  <c r="L99" i="6"/>
  <c r="K99" i="6"/>
  <c r="J99" i="6"/>
  <c r="I99" i="6"/>
  <c r="H99" i="6"/>
  <c r="G99" i="6"/>
  <c r="F99" i="6"/>
  <c r="Q349" i="6" l="1"/>
  <c r="Q347" i="6"/>
  <c r="P349" i="6"/>
  <c r="P347" i="6"/>
  <c r="K348" i="6"/>
  <c r="P348" i="6" s="1"/>
  <c r="H348" i="6"/>
  <c r="Q348" i="6" s="1"/>
  <c r="F348" i="6"/>
  <c r="F346" i="6" s="1"/>
  <c r="E348" i="6"/>
  <c r="E346" i="6" s="1"/>
  <c r="O346" i="6" s="1"/>
  <c r="K342" i="6"/>
  <c r="F342" i="6"/>
  <c r="E342" i="6"/>
  <c r="K346" i="6" l="1"/>
  <c r="P346" i="6" s="1"/>
  <c r="K328" i="6"/>
  <c r="J341" i="6"/>
  <c r="H341" i="6"/>
  <c r="F328" i="6"/>
  <c r="E328" i="6"/>
  <c r="E327" i="6"/>
  <c r="M308" i="6"/>
  <c r="M341" i="6" s="1"/>
  <c r="L308" i="6"/>
  <c r="Q308" i="6" s="1"/>
  <c r="K308" i="6"/>
  <c r="K341" i="6" s="1"/>
  <c r="I308" i="6"/>
  <c r="I341" i="6" s="1"/>
  <c r="G308" i="6"/>
  <c r="F308" i="6"/>
  <c r="F341" i="6" s="1"/>
  <c r="E308" i="6"/>
  <c r="E341" i="6" s="1"/>
  <c r="N307" i="6"/>
  <c r="N340" i="6" s="1"/>
  <c r="M307" i="6"/>
  <c r="M340" i="6" s="1"/>
  <c r="L307" i="6"/>
  <c r="L340" i="6" s="1"/>
  <c r="K307" i="6"/>
  <c r="K340" i="6" s="1"/>
  <c r="J307" i="6"/>
  <c r="J340" i="6" s="1"/>
  <c r="J93" i="6"/>
  <c r="L341" i="6" l="1"/>
  <c r="Q341" i="6" s="1"/>
  <c r="P308" i="6"/>
  <c r="G341" i="6"/>
  <c r="E325" i="6"/>
  <c r="P341" i="6"/>
  <c r="J130" i="6"/>
  <c r="J354" i="6" s="1"/>
  <c r="J239" i="6"/>
  <c r="M226" i="6"/>
  <c r="I156" i="6"/>
  <c r="K145" i="6"/>
  <c r="J145" i="6"/>
  <c r="J143" i="6" s="1"/>
  <c r="N133" i="6"/>
  <c r="M133" i="6"/>
  <c r="L133" i="6"/>
  <c r="K133" i="6"/>
  <c r="J133" i="6"/>
  <c r="I133" i="6"/>
  <c r="H133" i="6"/>
  <c r="H131" i="6" s="1"/>
  <c r="G133" i="6"/>
  <c r="G131" i="6" s="1"/>
  <c r="F133" i="6"/>
  <c r="E133" i="6"/>
  <c r="N51" i="6" l="1"/>
  <c r="K51" i="6"/>
  <c r="J51" i="6"/>
  <c r="I51" i="6"/>
  <c r="F51" i="6"/>
  <c r="E51" i="6"/>
  <c r="F307" i="6" l="1"/>
  <c r="I307" i="6"/>
  <c r="I340" i="6" s="1"/>
  <c r="G306" i="6"/>
  <c r="Q285" i="6"/>
  <c r="P285" i="6"/>
  <c r="H93" i="6"/>
  <c r="P255" i="6" l="1"/>
  <c r="N239" i="6"/>
  <c r="M239" i="6"/>
  <c r="L239" i="6"/>
  <c r="K239" i="6"/>
  <c r="H239" i="6"/>
  <c r="I239" i="6"/>
  <c r="G239" i="6"/>
  <c r="H224" i="6"/>
  <c r="N226" i="6"/>
  <c r="L226" i="6"/>
  <c r="J226" i="6"/>
  <c r="H226" i="6"/>
  <c r="I226" i="6"/>
  <c r="G226" i="6"/>
  <c r="I145" i="6"/>
  <c r="G93" i="6"/>
  <c r="M93" i="6"/>
  <c r="K93" i="6"/>
  <c r="I93" i="6"/>
  <c r="Q78" i="6"/>
  <c r="P78" i="6"/>
  <c r="G91" i="6" l="1"/>
  <c r="G129" i="6" s="1"/>
  <c r="J353" i="6"/>
  <c r="F321" i="6"/>
  <c r="E321" i="6"/>
  <c r="H307" i="6"/>
  <c r="H340" i="6" s="1"/>
  <c r="G307" i="6"/>
  <c r="F340" i="6"/>
  <c r="F353" i="6" s="1"/>
  <c r="E307" i="6"/>
  <c r="E340" i="6" s="1"/>
  <c r="E353" i="6" s="1"/>
  <c r="F283" i="6"/>
  <c r="E283" i="6"/>
  <c r="F222" i="6"/>
  <c r="E222" i="6"/>
  <c r="H145" i="6"/>
  <c r="H143" i="6" s="1"/>
  <c r="G145" i="6"/>
  <c r="G340" i="6" l="1"/>
  <c r="P340" i="6" s="1"/>
  <c r="G304" i="6"/>
  <c r="G143" i="6"/>
  <c r="N306" i="6" l="1"/>
  <c r="N304" i="6" s="1"/>
  <c r="M306" i="6"/>
  <c r="M304" i="6" s="1"/>
  <c r="L306" i="6"/>
  <c r="L304" i="6" s="1"/>
  <c r="K306" i="6"/>
  <c r="K304" i="6" s="1"/>
  <c r="J306" i="6"/>
  <c r="J304" i="6" s="1"/>
  <c r="I306" i="6"/>
  <c r="I304" i="6" s="1"/>
  <c r="H306" i="6"/>
  <c r="H304" i="6" s="1"/>
  <c r="F306" i="6"/>
  <c r="F304" i="6" s="1"/>
  <c r="N302" i="6"/>
  <c r="M302" i="6"/>
  <c r="L302" i="6"/>
  <c r="K302" i="6"/>
  <c r="J302" i="6"/>
  <c r="I302" i="6"/>
  <c r="H302" i="6"/>
  <c r="G302" i="6"/>
  <c r="F302" i="6"/>
  <c r="F239" i="6"/>
  <c r="E239" i="6"/>
  <c r="F226" i="6"/>
  <c r="E226" i="6"/>
  <c r="J222" i="6"/>
  <c r="J220" i="6" s="1"/>
  <c r="N222" i="6"/>
  <c r="M222" i="6"/>
  <c r="L222" i="6"/>
  <c r="K222" i="6"/>
  <c r="I222" i="6"/>
  <c r="H222" i="6"/>
  <c r="G222" i="6"/>
  <c r="F200" i="6"/>
  <c r="E200" i="6"/>
  <c r="F196" i="6"/>
  <c r="E196" i="6"/>
  <c r="F192" i="6"/>
  <c r="E192" i="6"/>
  <c r="F184" i="6"/>
  <c r="E184" i="6"/>
  <c r="F180" i="6"/>
  <c r="E180" i="6"/>
  <c r="F176" i="6"/>
  <c r="E176" i="6"/>
  <c r="F168" i="6"/>
  <c r="E168" i="6"/>
  <c r="F172" i="6"/>
  <c r="F160" i="6"/>
  <c r="E160" i="6"/>
  <c r="F156" i="6"/>
  <c r="E156" i="6"/>
  <c r="M153" i="6"/>
  <c r="K153" i="6"/>
  <c r="I153" i="6"/>
  <c r="G153" i="6"/>
  <c r="F145" i="6"/>
  <c r="E145" i="6"/>
  <c r="N130" i="6"/>
  <c r="N354" i="6" s="1"/>
  <c r="M354" i="6"/>
  <c r="L130" i="6"/>
  <c r="L354" i="6" s="1"/>
  <c r="K130" i="6"/>
  <c r="K354" i="6" s="1"/>
  <c r="I130" i="6"/>
  <c r="I354" i="6" s="1"/>
  <c r="H130" i="6"/>
  <c r="H354" i="6" s="1"/>
  <c r="G130" i="6"/>
  <c r="G354" i="6" s="1"/>
  <c r="F130" i="6"/>
  <c r="F354" i="6" s="1"/>
  <c r="E130" i="6"/>
  <c r="E354" i="6" s="1"/>
  <c r="F93" i="6"/>
  <c r="E93" i="6"/>
  <c r="F71" i="6"/>
  <c r="F75" i="6"/>
  <c r="E71" i="6"/>
  <c r="P354" i="6" l="1"/>
  <c r="P153" i="6"/>
  <c r="E153" i="6"/>
  <c r="F153" i="6"/>
  <c r="F91" i="6"/>
  <c r="F129" i="6" s="1"/>
  <c r="E91" i="6"/>
  <c r="N327" i="6"/>
  <c r="N325" i="6" s="1"/>
  <c r="N224" i="6"/>
  <c r="N301" i="6" s="1"/>
  <c r="N237" i="6"/>
  <c r="N220" i="6"/>
  <c r="N206" i="6"/>
  <c r="N204" i="6" s="1"/>
  <c r="N143" i="6"/>
  <c r="N155" i="6"/>
  <c r="N353" i="6" s="1"/>
  <c r="N131" i="6"/>
  <c r="N115" i="6"/>
  <c r="N101" i="6"/>
  <c r="N62" i="6"/>
  <c r="Q92" i="6"/>
  <c r="P92" i="6"/>
  <c r="Q90" i="6"/>
  <c r="P90" i="6"/>
  <c r="Q89" i="6"/>
  <c r="P89" i="6"/>
  <c r="Q88" i="6"/>
  <c r="P88" i="6"/>
  <c r="Q87" i="6"/>
  <c r="P87" i="6"/>
  <c r="Q86" i="6"/>
  <c r="P86" i="6"/>
  <c r="Q85" i="6"/>
  <c r="P85" i="6"/>
  <c r="Q84" i="6"/>
  <c r="P84" i="6"/>
  <c r="Q83" i="6"/>
  <c r="P83" i="6"/>
  <c r="Q82" i="6"/>
  <c r="P82" i="6"/>
  <c r="Q81" i="6"/>
  <c r="P81" i="6"/>
  <c r="Q80" i="6"/>
  <c r="P80" i="6"/>
  <c r="Q79" i="6"/>
  <c r="P79" i="6"/>
  <c r="Q74" i="6"/>
  <c r="P74" i="6"/>
  <c r="Q73" i="6"/>
  <c r="P73" i="6"/>
  <c r="Q72" i="6"/>
  <c r="P72" i="6"/>
  <c r="Q71" i="6"/>
  <c r="P71" i="6"/>
  <c r="Q70" i="6"/>
  <c r="P70" i="6"/>
  <c r="Q69" i="6"/>
  <c r="P69" i="6"/>
  <c r="Q68" i="6"/>
  <c r="P68" i="6"/>
  <c r="Q338" i="6"/>
  <c r="Q336" i="6"/>
  <c r="Q335" i="6"/>
  <c r="Q334" i="6"/>
  <c r="Q333" i="6"/>
  <c r="Q332" i="6"/>
  <c r="Q331" i="6"/>
  <c r="Q330" i="6"/>
  <c r="Q329" i="6"/>
  <c r="Q326" i="6"/>
  <c r="Q320" i="6"/>
  <c r="Q319" i="6"/>
  <c r="Q318" i="6"/>
  <c r="Q317" i="6"/>
  <c r="Q316" i="6"/>
  <c r="Q315" i="6"/>
  <c r="Q314" i="6"/>
  <c r="Q313" i="6"/>
  <c r="Q312" i="6"/>
  <c r="Q311" i="6"/>
  <c r="Q310" i="6"/>
  <c r="Q309" i="6"/>
  <c r="Q305" i="6"/>
  <c r="Q303" i="6"/>
  <c r="Q302" i="6"/>
  <c r="Q300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Q260" i="6"/>
  <c r="Q259" i="6"/>
  <c r="Q258" i="6"/>
  <c r="Q257" i="6"/>
  <c r="Q256" i="6"/>
  <c r="Q254" i="6"/>
  <c r="Q252" i="6"/>
  <c r="Q251" i="6"/>
  <c r="Q250" i="6"/>
  <c r="Q249" i="6"/>
  <c r="Q248" i="6"/>
  <c r="Q247" i="6"/>
  <c r="Q246" i="6"/>
  <c r="Q245" i="6"/>
  <c r="Q244" i="6"/>
  <c r="Q243" i="6"/>
  <c r="Q242" i="6"/>
  <c r="Q241" i="6"/>
  <c r="Q240" i="6"/>
  <c r="Q239" i="6"/>
  <c r="Q238" i="6"/>
  <c r="Q236" i="6"/>
  <c r="Q235" i="6"/>
  <c r="Q234" i="6"/>
  <c r="Q233" i="6"/>
  <c r="Q232" i="6"/>
  <c r="Q231" i="6"/>
  <c r="Q230" i="6"/>
  <c r="Q229" i="6"/>
  <c r="Q228" i="6"/>
  <c r="Q227" i="6"/>
  <c r="Q226" i="6"/>
  <c r="Q225" i="6"/>
  <c r="Q223" i="6"/>
  <c r="Q221" i="6"/>
  <c r="Q219" i="6"/>
  <c r="Q218" i="6"/>
  <c r="Q217" i="6"/>
  <c r="Q216" i="6"/>
  <c r="Q215" i="6"/>
  <c r="Q214" i="6"/>
  <c r="Q213" i="6"/>
  <c r="Q212" i="6"/>
  <c r="Q211" i="6"/>
  <c r="Q210" i="6"/>
  <c r="Q209" i="6"/>
  <c r="Q208" i="6"/>
  <c r="Q207" i="6"/>
  <c r="Q205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89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4" i="6"/>
  <c r="Q152" i="6"/>
  <c r="Q150" i="6"/>
  <c r="Q149" i="6"/>
  <c r="Q148" i="6"/>
  <c r="Q147" i="6"/>
  <c r="Q146" i="6"/>
  <c r="Q144" i="6"/>
  <c r="Q142" i="6"/>
  <c r="Q141" i="6"/>
  <c r="Q140" i="6"/>
  <c r="Q139" i="6"/>
  <c r="Q138" i="6"/>
  <c r="Q137" i="6"/>
  <c r="Q136" i="6"/>
  <c r="Q135" i="6"/>
  <c r="Q132" i="6"/>
  <c r="Q128" i="6"/>
  <c r="Q126" i="6"/>
  <c r="Q125" i="6"/>
  <c r="Q124" i="6"/>
  <c r="Q123" i="6"/>
  <c r="Q122" i="6"/>
  <c r="Q121" i="6"/>
  <c r="Q120" i="6"/>
  <c r="Q119" i="6"/>
  <c r="Q118" i="6"/>
  <c r="Q116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0" i="6"/>
  <c r="Q98" i="6"/>
  <c r="Q97" i="6"/>
  <c r="Q96" i="6"/>
  <c r="Q95" i="6"/>
  <c r="Q94" i="6"/>
  <c r="Q65" i="6"/>
  <c r="Q63" i="6"/>
  <c r="Q55" i="6"/>
  <c r="Q54" i="6"/>
  <c r="Q53" i="6"/>
  <c r="Q52" i="6"/>
  <c r="Q50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0" i="6"/>
  <c r="Q19" i="6"/>
  <c r="Q18" i="6"/>
  <c r="Q17" i="6"/>
  <c r="Q16" i="6"/>
  <c r="Q15" i="6"/>
  <c r="Q14" i="6"/>
  <c r="Q13" i="6"/>
  <c r="Q12" i="6"/>
  <c r="Q11" i="6"/>
  <c r="P338" i="6"/>
  <c r="P336" i="6"/>
  <c r="P335" i="6"/>
  <c r="P333" i="6"/>
  <c r="P332" i="6"/>
  <c r="P331" i="6"/>
  <c r="P330" i="6"/>
  <c r="P329" i="6"/>
  <c r="P326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5" i="6"/>
  <c r="P303" i="6"/>
  <c r="P300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4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6" i="6"/>
  <c r="P235" i="6"/>
  <c r="P234" i="6"/>
  <c r="P233" i="6"/>
  <c r="P232" i="6"/>
  <c r="P231" i="6"/>
  <c r="P230" i="6"/>
  <c r="P229" i="6"/>
  <c r="P228" i="6"/>
  <c r="P227" i="6"/>
  <c r="P225" i="6"/>
  <c r="P223" i="6"/>
  <c r="P221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5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89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4" i="6"/>
  <c r="P152" i="6"/>
  <c r="P150" i="6"/>
  <c r="P149" i="6"/>
  <c r="P148" i="6"/>
  <c r="P147" i="6"/>
  <c r="P146" i="6"/>
  <c r="P144" i="6"/>
  <c r="P142" i="6"/>
  <c r="P141" i="6"/>
  <c r="P140" i="6"/>
  <c r="P139" i="6"/>
  <c r="P138" i="6"/>
  <c r="P137" i="6"/>
  <c r="P136" i="6"/>
  <c r="P135" i="6"/>
  <c r="P132" i="6"/>
  <c r="P128" i="6"/>
  <c r="P126" i="6"/>
  <c r="P125" i="6"/>
  <c r="P124" i="6"/>
  <c r="P123" i="6"/>
  <c r="P122" i="6"/>
  <c r="P121" i="6"/>
  <c r="P120" i="6"/>
  <c r="P119" i="6"/>
  <c r="P118" i="6"/>
  <c r="P116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0" i="6"/>
  <c r="P98" i="6"/>
  <c r="P97" i="6"/>
  <c r="P96" i="6"/>
  <c r="P95" i="6"/>
  <c r="P94" i="6"/>
  <c r="P65" i="6"/>
  <c r="P63" i="6"/>
  <c r="P55" i="6"/>
  <c r="P54" i="6"/>
  <c r="P53" i="6"/>
  <c r="P52" i="6"/>
  <c r="P50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0" i="6"/>
  <c r="P19" i="6"/>
  <c r="P18" i="6"/>
  <c r="P17" i="6"/>
  <c r="P16" i="6"/>
  <c r="P15" i="6"/>
  <c r="P14" i="6"/>
  <c r="P13" i="6"/>
  <c r="P12" i="6"/>
  <c r="P11" i="6"/>
  <c r="Q9" i="6"/>
  <c r="P9" i="6"/>
  <c r="N299" i="6" l="1"/>
  <c r="N339" i="6"/>
  <c r="N337" i="6" s="1"/>
  <c r="N153" i="6"/>
  <c r="N151" i="6" s="1"/>
  <c r="N91" i="6"/>
  <c r="N129" i="6" s="1"/>
  <c r="N127" i="6" l="1"/>
  <c r="N352" i="6"/>
  <c r="N350" i="6" s="1"/>
  <c r="N49" i="6"/>
  <c r="P328" i="6"/>
  <c r="M131" i="6" l="1"/>
  <c r="M327" i="6"/>
  <c r="M325" i="6" s="1"/>
  <c r="K327" i="6"/>
  <c r="L327" i="6"/>
  <c r="L325" i="6" s="1"/>
  <c r="L237" i="6"/>
  <c r="L224" i="6"/>
  <c r="L301" i="6" s="1"/>
  <c r="L220" i="6"/>
  <c r="L206" i="6"/>
  <c r="L204" i="6" s="1"/>
  <c r="M188" i="6"/>
  <c r="L188" i="6"/>
  <c r="M155" i="6"/>
  <c r="M353" i="6" s="1"/>
  <c r="L155" i="6"/>
  <c r="L353" i="6" s="1"/>
  <c r="L143" i="6"/>
  <c r="K143" i="6"/>
  <c r="L91" i="6"/>
  <c r="Q143" i="6" l="1"/>
  <c r="L153" i="6"/>
  <c r="K339" i="6"/>
  <c r="K337" i="6" s="1"/>
  <c r="K325" i="6"/>
  <c r="L115" i="6"/>
  <c r="L129" i="6" s="1"/>
  <c r="L339" i="6"/>
  <c r="L337" i="6" s="1"/>
  <c r="M339" i="6"/>
  <c r="M337" i="6" s="1"/>
  <c r="Q307" i="6"/>
  <c r="M143" i="6"/>
  <c r="L352" i="6" l="1"/>
  <c r="L127" i="6"/>
  <c r="L299" i="6"/>
  <c r="Q222" i="6"/>
  <c r="I327" i="6" l="1"/>
  <c r="J327" i="6"/>
  <c r="J325" i="6" s="1"/>
  <c r="I339" i="6" l="1"/>
  <c r="I325" i="6"/>
  <c r="J339" i="6"/>
  <c r="J237" i="6"/>
  <c r="J224" i="6"/>
  <c r="M220" i="6"/>
  <c r="M206" i="6"/>
  <c r="J206" i="6"/>
  <c r="J204" i="6" s="1"/>
  <c r="Q224" i="6" l="1"/>
  <c r="J301" i="6"/>
  <c r="I337" i="6"/>
  <c r="J337" i="6"/>
  <c r="M224" i="6"/>
  <c r="P226" i="6"/>
  <c r="M204" i="6"/>
  <c r="J188" i="6"/>
  <c r="Q190" i="6"/>
  <c r="M101" i="6"/>
  <c r="K91" i="6"/>
  <c r="J91" i="6"/>
  <c r="P93" i="6"/>
  <c r="J115" i="6" l="1"/>
  <c r="J129" i="6" s="1"/>
  <c r="J127" i="6" s="1"/>
  <c r="J299" i="6"/>
  <c r="P190" i="6"/>
  <c r="M91" i="6"/>
  <c r="K155" i="6" l="1"/>
  <c r="K353" i="6" s="1"/>
  <c r="J49" i="6" l="1"/>
  <c r="K49" i="6"/>
  <c r="I143" i="6"/>
  <c r="P143" i="6" s="1"/>
  <c r="Q145" i="6"/>
  <c r="P145" i="6"/>
  <c r="F143" i="6"/>
  <c r="Q133" i="6"/>
  <c r="P133" i="6"/>
  <c r="E143" i="6"/>
  <c r="L350" i="6" l="1"/>
  <c r="L131" i="6"/>
  <c r="J131" i="6"/>
  <c r="J153" i="6"/>
  <c r="J352" i="6" s="1"/>
  <c r="J350" i="6" s="1"/>
  <c r="Q131" i="6" l="1"/>
  <c r="L151" i="6"/>
  <c r="J151" i="6"/>
  <c r="Q130" i="6" l="1"/>
  <c r="Q66" i="6"/>
  <c r="I91" i="6"/>
  <c r="K101" i="6"/>
  <c r="I101" i="6"/>
  <c r="F101" i="6"/>
  <c r="E101" i="6"/>
  <c r="G101" i="6"/>
  <c r="H101" i="6"/>
  <c r="P91" i="6" l="1"/>
  <c r="I49" i="6"/>
  <c r="P101" i="6"/>
  <c r="F127" i="6"/>
  <c r="Q99" i="6"/>
  <c r="Q101" i="6"/>
  <c r="H91" i="6"/>
  <c r="Q93" i="6"/>
  <c r="P130" i="6"/>
  <c r="H327" i="6"/>
  <c r="G327" i="6"/>
  <c r="I155" i="6"/>
  <c r="I353" i="6" s="1"/>
  <c r="K131" i="6"/>
  <c r="M151" i="6"/>
  <c r="K206" i="6"/>
  <c r="K204" i="6" s="1"/>
  <c r="I206" i="6"/>
  <c r="I204" i="6" s="1"/>
  <c r="H206" i="6"/>
  <c r="G206" i="6"/>
  <c r="Q354" i="6"/>
  <c r="Q91" i="6" l="1"/>
  <c r="P99" i="6"/>
  <c r="H339" i="6"/>
  <c r="H337" i="6" s="1"/>
  <c r="Q337" i="6" s="1"/>
  <c r="H325" i="6"/>
  <c r="Q325" i="6" s="1"/>
  <c r="G339" i="6"/>
  <c r="G337" i="6" s="1"/>
  <c r="P337" i="6" s="1"/>
  <c r="G325" i="6"/>
  <c r="P325" i="6" s="1"/>
  <c r="P327" i="6"/>
  <c r="Q327" i="6"/>
  <c r="G204" i="6"/>
  <c r="P204" i="6" s="1"/>
  <c r="P206" i="6"/>
  <c r="H204" i="6"/>
  <c r="Q204" i="6" s="1"/>
  <c r="Q206" i="6"/>
  <c r="G155" i="6"/>
  <c r="P134" i="6"/>
  <c r="H155" i="6"/>
  <c r="I131" i="6"/>
  <c r="P131" i="6" s="1"/>
  <c r="I151" i="6"/>
  <c r="K237" i="6"/>
  <c r="I237" i="6"/>
  <c r="H237" i="6"/>
  <c r="K224" i="6"/>
  <c r="K301" i="6" s="1"/>
  <c r="K299" i="6" s="1"/>
  <c r="K220" i="6"/>
  <c r="H220" i="6"/>
  <c r="G220" i="6"/>
  <c r="K188" i="6"/>
  <c r="I188" i="6"/>
  <c r="H188" i="6"/>
  <c r="Q188" i="6" s="1"/>
  <c r="G188" i="6"/>
  <c r="H153" i="6"/>
  <c r="P66" i="6"/>
  <c r="M115" i="6"/>
  <c r="K115" i="6"/>
  <c r="K129" i="6" s="1"/>
  <c r="K127" i="6" s="1"/>
  <c r="I115" i="6"/>
  <c r="I129" i="6" s="1"/>
  <c r="I127" i="6" s="1"/>
  <c r="G62" i="6"/>
  <c r="Q51" i="6"/>
  <c r="P51" i="6"/>
  <c r="Q237" i="6" l="1"/>
  <c r="H301" i="6"/>
  <c r="M129" i="6"/>
  <c r="M127" i="6" s="1"/>
  <c r="M352" i="6"/>
  <c r="M350" i="6" s="1"/>
  <c r="K352" i="6"/>
  <c r="K350" i="6" s="1"/>
  <c r="Q220" i="6"/>
  <c r="Q155" i="6"/>
  <c r="H353" i="6"/>
  <c r="P155" i="6"/>
  <c r="G353" i="6"/>
  <c r="P353" i="6" s="1"/>
  <c r="M62" i="6"/>
  <c r="P188" i="6"/>
  <c r="P306" i="6"/>
  <c r="P307" i="6"/>
  <c r="H62" i="6"/>
  <c r="Q62" i="6" s="1"/>
  <c r="Q64" i="6"/>
  <c r="I62" i="6"/>
  <c r="P64" i="6"/>
  <c r="Q353" i="6"/>
  <c r="Q340" i="6"/>
  <c r="Q306" i="6"/>
  <c r="Q253" i="6"/>
  <c r="Q255" i="6"/>
  <c r="I220" i="6"/>
  <c r="P220" i="6" s="1"/>
  <c r="P222" i="6"/>
  <c r="H151" i="6"/>
  <c r="Q151" i="6" s="1"/>
  <c r="Q153" i="6"/>
  <c r="G151" i="6"/>
  <c r="P117" i="6"/>
  <c r="Q117" i="6"/>
  <c r="G127" i="6"/>
  <c r="K151" i="6"/>
  <c r="H115" i="6"/>
  <c r="M237" i="6"/>
  <c r="M301" i="6" s="1"/>
  <c r="M299" i="6" s="1"/>
  <c r="P115" i="6"/>
  <c r="I224" i="6"/>
  <c r="I301" i="6" s="1"/>
  <c r="I352" i="6" s="1"/>
  <c r="I350" i="6" s="1"/>
  <c r="Q304" i="6"/>
  <c r="G224" i="6"/>
  <c r="G301" i="6" s="1"/>
  <c r="G299" i="6" s="1"/>
  <c r="G49" i="6"/>
  <c r="P49" i="6" s="1"/>
  <c r="H49" i="6"/>
  <c r="Q49" i="6" s="1"/>
  <c r="G237" i="6"/>
  <c r="P127" i="6" l="1"/>
  <c r="Q115" i="6"/>
  <c r="H129" i="6"/>
  <c r="G352" i="6"/>
  <c r="P129" i="6"/>
  <c r="P301" i="6"/>
  <c r="H299" i="6"/>
  <c r="Q299" i="6" s="1"/>
  <c r="I299" i="6"/>
  <c r="P151" i="6"/>
  <c r="P224" i="6"/>
  <c r="P237" i="6"/>
  <c r="P62" i="6"/>
  <c r="P304" i="6"/>
  <c r="P339" i="6"/>
  <c r="Q339" i="6"/>
  <c r="P253" i="6"/>
  <c r="Q301" i="6"/>
  <c r="P302" i="6"/>
  <c r="F327" i="6"/>
  <c r="F325" i="6" s="1"/>
  <c r="E306" i="6"/>
  <c r="E304" i="6" s="1"/>
  <c r="F237" i="6"/>
  <c r="E237" i="6"/>
  <c r="E302" i="6"/>
  <c r="F220" i="6"/>
  <c r="E220" i="6"/>
  <c r="O220" i="6" s="1"/>
  <c r="F206" i="6"/>
  <c r="F204" i="6" s="1"/>
  <c r="E206" i="6"/>
  <c r="E204" i="6" s="1"/>
  <c r="O204" i="6" s="1"/>
  <c r="F188" i="6"/>
  <c r="E188" i="6"/>
  <c r="O188" i="6" s="1"/>
  <c r="H352" i="6" l="1"/>
  <c r="Q129" i="6"/>
  <c r="H127" i="6"/>
  <c r="Q127" i="6" s="1"/>
  <c r="G350" i="6"/>
  <c r="P352" i="6"/>
  <c r="P350" i="6" s="1"/>
  <c r="E339" i="6"/>
  <c r="F339" i="6"/>
  <c r="F299" i="6"/>
  <c r="P299" i="6"/>
  <c r="F224" i="6"/>
  <c r="F301" i="6" s="1"/>
  <c r="E224" i="6"/>
  <c r="E301" i="6" s="1"/>
  <c r="E299" i="6" s="1"/>
  <c r="O299" i="6" s="1"/>
  <c r="F151" i="6"/>
  <c r="E151" i="6"/>
  <c r="O151" i="6" s="1"/>
  <c r="F131" i="6"/>
  <c r="E131" i="6"/>
  <c r="E99" i="6"/>
  <c r="E129" i="6" s="1"/>
  <c r="E127" i="6" s="1"/>
  <c r="F62" i="6"/>
  <c r="E62" i="6"/>
  <c r="O62" i="6" s="1"/>
  <c r="Q352" i="6" l="1"/>
  <c r="H350" i="6"/>
  <c r="Q350" i="6" s="1"/>
  <c r="F337" i="6"/>
  <c r="F352" i="6"/>
  <c r="F350" i="6" s="1"/>
  <c r="E337" i="6"/>
  <c r="O337" i="6" s="1"/>
  <c r="E352" i="6"/>
  <c r="E350" i="6" s="1"/>
  <c r="O127" i="6"/>
  <c r="E49" i="6" l="1"/>
  <c r="O49" i="6" s="1"/>
  <c r="F49" i="6"/>
</calcChain>
</file>

<file path=xl/comments1.xml><?xml version="1.0" encoding="utf-8"?>
<comments xmlns="http://schemas.openxmlformats.org/spreadsheetml/2006/main">
  <authors>
    <author>Автор</author>
  </authors>
  <commentList>
    <comment ref="B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<sst xmlns="http://schemas.openxmlformats.org/spreadsheetml/2006/main" count="396" uniqueCount="114">
  <si>
    <t>План</t>
  </si>
  <si>
    <t>Факт</t>
  </si>
  <si>
    <t>Итого по программе</t>
  </si>
  <si>
    <t>Запланировано по программе на текущий год (тыс.рублей)</t>
  </si>
  <si>
    <t>Фактически утверждено в бюджете на отчетную дату (тыс.руб.)</t>
  </si>
  <si>
    <t>объем исполнения расходных обязательств</t>
  </si>
  <si>
    <t>Наименование муниципальной программы (подпрограммы)</t>
  </si>
  <si>
    <t xml:space="preserve">Тенгинское сельское поселение Туапсинского района </t>
  </si>
  <si>
    <t>День защитников отечества</t>
  </si>
  <si>
    <t>День Туапсинского района</t>
  </si>
  <si>
    <t>Новогодние и рождественские праздники</t>
  </si>
  <si>
    <t>«День Победы»-«Огонек», праздничные мероприятия</t>
  </si>
  <si>
    <t xml:space="preserve">Информирование населения поселения о муниципальных правовых актах Тенгинского сельского поселения Туапсинского района 
Опубликование официальных материалов Тенгинского сельского поселения Туапсинского района 
</t>
  </si>
  <si>
    <t xml:space="preserve">Выделение  денежных средств  для поощрения сотрудников добровольной народной дружины (ДНД), за счет  бюджета Тенгинского сельского поселения </t>
  </si>
  <si>
    <t xml:space="preserve">Проведение молодёжных акций и мероприятий в области патриотического воспитания и воспитания гражданственности:- проведение мероприятий по подготовке молодёжи к службе в Вооружённых силах России;- участие в районных и краевых конкурсах и смотрах, военно-спортивных играх, соревнованиях, фестивалях, спартокиадах, слетах, Вахтах Памяти;
    -мероприятия, направленные на привлечение молодёжи к общественной жизни поселения и повышения электоральной активности;
- Приобретение призов, подарков, дипломов, сувениров.
</t>
  </si>
  <si>
    <t>Организация, проведение и участие в  мероприятиях, походах, направленных на поддержку и развитие молодёжного туризма.</t>
  </si>
  <si>
    <t>Проведение молодёжных  акций и мероприятий, направленных на профилактику наркомании, алкоголизма, заболеваний гепатита, СПИДа, табакокурения. Приобретение призов, подарков, дипломов, сувениров, рекламной продукции (баннеры, листовки, буклеты, стенды).</t>
  </si>
  <si>
    <t>Изготовление агитационно-информационной печатной продукции (баннеры, листовки, буклеты)</t>
  </si>
  <si>
    <t>Мероприятия, направленные на профилактику экстремистской деятельности, межнациональных и межконфессиональных взаимоотношений в молодёжной среде, в том числе информационно-профилактическая работа. Изготовление  баннеров,  листовок, буклетов.</t>
  </si>
  <si>
    <t>Проведение молодежных акций и мероприятий. Приобретение призов, дипломов, сувениров и т.д.</t>
  </si>
  <si>
    <t>Проведение мероприятий, направленных на привлечение к проблемам многодетных семей (приобретение подарков к праздникам, выезд на краевые и районные мероприятия и др</t>
  </si>
  <si>
    <t>ИТОГО:</t>
  </si>
  <si>
    <r>
      <t xml:space="preserve">Наименование мероприятия </t>
    </r>
    <r>
      <rPr>
        <b/>
        <sz val="12"/>
        <color indexed="10"/>
        <rFont val="Times New Roman"/>
        <family val="1"/>
        <charset val="204"/>
      </rPr>
      <t>(согласно паспорта программы (подпрограммы)!!!</t>
    </r>
  </si>
  <si>
    <t>Приобретение спортивного инвентаря (кубки, медали, грамоты)</t>
  </si>
  <si>
    <t>в том числе:</t>
  </si>
  <si>
    <t>за счет средств местного бюджета</t>
  </si>
  <si>
    <t>за счет средств краевого (федерального) бюджета</t>
  </si>
  <si>
    <t xml:space="preserve">Оценка результатов выполнения программных мероприятий </t>
  </si>
  <si>
    <t xml:space="preserve">Совершенствование системы
мониторинга, информирования
и оповещения населения
</t>
  </si>
  <si>
    <t>Техническое обслуживание АГК</t>
  </si>
  <si>
    <t>Передача полномочий органов местного самоуправления Тенгинского сельского поселения Туапсинского района по участию в предупреждении и ликвидации последствий чрезвычайных ситуаций в границах поселения в части создания резерва материальных ресурсов для ликвидации чрезвычайных ситуаций в МО Туапсинский район</t>
  </si>
  <si>
    <t xml:space="preserve">Передача полномочий органов местного самоуправления Тенгинского сельского поселения Туапсинского района по осуществлению мероприятий по обеспечению безопасности людей на водных объектах, охране их жизни и здоровья МО Туапсинский район   </t>
  </si>
  <si>
    <t>Средства пожаротушения</t>
  </si>
  <si>
    <t>Создание системы маршрутного ориентирования участников дорожного движения (установка и обслуживание дорожных знаков, нанесение дорожной разметки)</t>
  </si>
  <si>
    <t>- корректировка генерального плана; -формирование земельных участков; -кадастровые работы по изготовлению межевых планов земельных участков, технических планов объектов капитального строительства, постановка их на кадастровый учет; -техническая инвентаризация объектов капитального строительства; - изготовление градостроительных планов, актов выбора земельных участков под строительство и реконструкцию объектов капитального строительства;  -оценка рыночной стоимости арендной платы, балансовой стоимости, рыночной стоимости движимого и недвижимого имущества Тенгинского сельского поселения, в том числе дорог местного значения общего пользования; -подготовка актов дефектации и экспертиз технического состояния, актов утилизации основных средств подлежащих списанию; -паспортизация дорог местного значения; -проекты планировки; -проект комплексного благоустройства улиц, проездов, парковых зон Тенгинского сельского поселения Туапсинского района; -схемы расположения сетей инженерной инфраструктуры</t>
  </si>
  <si>
    <t>Приобретение и замена погружных насосов (марки – ЭЦВ)</t>
  </si>
  <si>
    <t>Ремонт и замена водопроводных труб</t>
  </si>
  <si>
    <t>Обслуживание систем уличного освещения</t>
  </si>
  <si>
    <t>Оплата за потребленную энергию по уличному освещению</t>
  </si>
  <si>
    <t>Приобретение материалов для замены систем уличного освещения</t>
  </si>
  <si>
    <t>Санитарная уборка территории (отчистка территории от случайного мусора, очистка бордюрного камня от грязи, побелка и покраска бордюрного камня, подметание территории от пыли и мусора, очистка урн от мусора)</t>
  </si>
  <si>
    <t>Содержание территории кладбища в с. Тенгинка  ул. Строителей (выкашивание травы, валка деревьев мягких и твердых парод, расчистка площадей от кустарников и мелкополосья, уход за бесхозными могилами, расчистка мест для захоронения)</t>
  </si>
  <si>
    <t>Профилактические дезинфекционные работы</t>
  </si>
  <si>
    <t xml:space="preserve">Приобретение хозяйственных материалов для благоустройства </t>
  </si>
  <si>
    <t>Отлов и утилизация  бродячих собак и кошек</t>
  </si>
  <si>
    <t>Приобретение зеленых насаждений, озеленение территории</t>
  </si>
  <si>
    <t>Укрепления материально-технической базы</t>
  </si>
  <si>
    <t>Уплата налогов МКУК «Тенгинский ЦДК»</t>
  </si>
  <si>
    <t>2 квартал</t>
  </si>
  <si>
    <t>3 квартал</t>
  </si>
  <si>
    <t>4 квартал</t>
  </si>
  <si>
    <t>1 квартал</t>
  </si>
  <si>
    <t xml:space="preserve">Оказание  адресной социальной помощи в подписке периодической печати для льготных категорий граждан; </t>
  </si>
  <si>
    <t>Оказание  адресной социальной помощи жителям</t>
  </si>
  <si>
    <t>за счет средств  бюджета МО Туапсинский район</t>
  </si>
  <si>
    <t>День пожилого человека</t>
  </si>
  <si>
    <t>День матери</t>
  </si>
  <si>
    <t>Патрулирование по ул. Набережной, ул. Приморской с. Лермонтово</t>
  </si>
  <si>
    <t xml:space="preserve">за счет бюджета МО Туапсинский район
</t>
  </si>
  <si>
    <t xml:space="preserve">Организация временной занятости несовершеннолетних граждан на территории Тенгинского сельского поселения Туапсинского района </t>
  </si>
  <si>
    <t>за счет средств бюджета МО Туапсинский район</t>
  </si>
  <si>
    <t>День села</t>
  </si>
  <si>
    <t>День народного единства</t>
  </si>
  <si>
    <t>День полиции</t>
  </si>
  <si>
    <t>Общий фонд выплат заработной платы и начислений на оплату труда работников МКУК «Тенгинский ЦДК» в 2018 году</t>
  </si>
  <si>
    <t>Общий фонд выплат заработной платы и начислений на оплату труда работников библиотеки  МКУК «Тенгинский ЦДК» в 2018 году</t>
  </si>
  <si>
    <t>Расходы направленные на осуществление оперативного реагирования, на угрозу или возникновение аварий, катастроф, других происшествий нарушающих нормальную жизнедеятельность населения и инфраструктуры</t>
  </si>
  <si>
    <t>Приобретение наглядной агитации и литературы по защите населения от последствий чрезвычайных ситуаций, мероприятиям гражданской обороны и пожарной безопасности</t>
  </si>
  <si>
    <t>Наглядная агитация</t>
  </si>
  <si>
    <t>Средства индивидуальной защиты</t>
  </si>
  <si>
    <t>Проведение мероприятий по профилактике безнадзорности и правонарушений в молодежной среде. Приобретение призов, подарков, дипломов, сувениров, рекламной продукции (банеры, листовки, буклеты, стенды)</t>
  </si>
  <si>
    <t>Приобретение спортивной формы (футбольной формы, кимоно, волейбольной формы), спортивного инвентаря</t>
  </si>
  <si>
    <t>Проведение турнира по минифутболу</t>
  </si>
  <si>
    <t>14=5+7+9+11</t>
  </si>
  <si>
    <t>15=6+8+10+12</t>
  </si>
  <si>
    <t>Техническое обслуживание СРУ</t>
  </si>
  <si>
    <t>Текущий ремонт, материально-техническое обеспечение МКУК "Тенгинский ЦДК"</t>
  </si>
  <si>
    <t>МП "Культурно-массовые мероприятия  Тенгинского сельского поселения Туапсинского района на 2019 год"</t>
  </si>
  <si>
    <t>МП «Информационное обеспечение деятельности органов местного самоуправления Тенгинского сельского поселения Туапсинского района на 2019год»</t>
  </si>
  <si>
    <t>МП «Обеспечение национальной безопасности и правоохранительной деятельности на территории Тенгинского сельского поселения Туапсинского района на 2019 год»</t>
  </si>
  <si>
    <t>МП «Комплексное и устойчивое развитие Тенгинского сельского поселения Туапсинского района в сфере дорожного хозяйства, архитектуры, землеустройства и землепользования на 2019 год»</t>
  </si>
  <si>
    <t xml:space="preserve">МЦП «Молодёжь Тенгинского сельского поселения Туапсинского района на 2019 год» </t>
  </si>
  <si>
    <t>МП «Социальная поддержка отдельных категорий  граждан Тенгинского сельского поселения Туапсинского района на 2019 год»</t>
  </si>
  <si>
    <t>МП«Развитие массовой физической культуры и спорта на территории Тенгинского сельского поселения Туапсинского района на 2019 год»</t>
  </si>
  <si>
    <t>МП «Развитие коммунального хозяйства на территории  Тенгинского сельского поселения Туапсинского района на 2019 год»</t>
  </si>
  <si>
    <t>МП «Развитие культуры на территории  Тенгинского сельского поселения Туапсинского района на 2019год»</t>
  </si>
  <si>
    <t>ПОДПРОГРАММА "Мероприятия по гражданской обороне, пожарной безопасности, предупреждению и ликвидации чрезвычайных  ситуаций  природного, техногенного  характера  на территории Тенгинского сельского поселения Туапсинского района на 2019 год"</t>
  </si>
  <si>
    <t xml:space="preserve">ПОДПРОГРАММА "Обеспечение безопасности людей  на водных объектах расположенных на территории Тенгинского сельского поселения Туапсинского района  на 2019  год"
</t>
  </si>
  <si>
    <t xml:space="preserve">ПОДПРОГРАММА  «Обеспечение первичных мер пожарной безопасности в границах населенных пунктов  Тенгинского  сельского поселения 
Туапсинского района на 2019 год»
</t>
  </si>
  <si>
    <t xml:space="preserve">ПОДПРОГРАММА «Профилактика совершения преступлений и правонарушений 
на территории Тенгинского сельского поселения 
Туапсинского района на 2019 год»
</t>
  </si>
  <si>
    <t>Подпрограмма «Капитальный ремонт и ремонт автомобильных дорог местного значения, повышение безопасности дорожного движения на территории Тенгинского сельского поселения Туапсинского района на 2019год»</t>
  </si>
  <si>
    <t>Подпрограмма «Управление имуществом, мероприятия по землеустройству и землепользованию и архитектуры Тенгинского сельского поселения Туапсинского района на 2019 год»</t>
  </si>
  <si>
    <t xml:space="preserve">ПОДПРОГРАММА "Поддержка коммунального хозяйства на территории Тенгинского сельского поселения Туапсинского района на 2019год» </t>
  </si>
  <si>
    <t>ПОДПРОГРАММА "Содержание и ремонт уличного освещения на территории Тенгинского сельского поселения Туапсинского района на 2019 год»</t>
  </si>
  <si>
    <t xml:space="preserve">ПОДПРОГРАММА «Благоустройство территории Тенгинского сельского поселения Туапсинского района на 2019год»
</t>
  </si>
  <si>
    <t>ПОДПРОГРАММА "Поддержка клубных учреждений на территории  Тенгинского сельского поселения Туапсинского района на 2019 год</t>
  </si>
  <si>
    <t xml:space="preserve">ПОДПРОГРАММА Библиотечное обслуживание на территории Тенгинского сельского поселения Туапсинского района на 2019 год» 
</t>
  </si>
  <si>
    <t>День Защиты детей</t>
  </si>
  <si>
    <t>Выполнение работ по разработке проектной документации на реконструкцию объекта: «Мост через реку Шапсухо в с. Лермонтово, ул. Ленина</t>
  </si>
  <si>
    <t>МП  «Управление муниципальным долгом Тенгинского сельского поселения Туапсинского района  на 2019 год»</t>
  </si>
  <si>
    <t>Наименование федеральной (государственной) программы</t>
  </si>
  <si>
    <t>Итого                                                         по поселению</t>
  </si>
  <si>
    <t>Исп. Ольга Сергеевна Муратова                     8(86167) 95-1-49</t>
  </si>
  <si>
    <t>Глава Тенгинского сельского поселения Туапсинского района</t>
  </si>
  <si>
    <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А.А. Чамян</t>
    </r>
  </si>
  <si>
    <t>Изготовление информационных баннеров и информационных щитов (налоги, патент, брендирование и т.д.)</t>
  </si>
  <si>
    <t>Услуги по монтажу и демонтажу информационных баннеров</t>
  </si>
  <si>
    <r>
      <t>Мониторинг выполнения Сетевого план-графика расходования бюджетных средств программным методом по состоянию на _01.</t>
    </r>
    <r>
      <rPr>
        <b/>
        <u/>
        <sz val="16"/>
        <rFont val="Times New Roman"/>
        <family val="1"/>
        <charset val="204"/>
      </rPr>
      <t>01.2020г</t>
    </r>
    <r>
      <rPr>
        <b/>
        <sz val="16"/>
        <rFont val="Times New Roman"/>
        <family val="1"/>
        <charset val="204"/>
      </rPr>
      <t xml:space="preserve">__
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</si>
  <si>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ИТОГО за 12 мес.</t>
  </si>
  <si>
    <t xml:space="preserve">Работы по устройству и расчистке ливневой канавы  в с. Тенгинка </t>
  </si>
  <si>
    <t>Подготовка котельной к отопительному сезону</t>
  </si>
  <si>
    <t>монтаж камер видеонаблюдения</t>
  </si>
  <si>
    <t xml:space="preserve"> </t>
  </si>
  <si>
    <t>вывоз биоотходов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</si>
</sst>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rgb="FFFFC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64" fontId="4" fillId="0" borderId="0"/>
  </cellStyleXfs>
  <cellXfs count="246">
    <xf numFmtId="0" fontId="0" fillId="0" borderId="0" xfId="0"/>
    <xf numFmtId="0" fontId="1" fillId="0" borderId="0" xfId="1" applyBorder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Border="1"/>
    <xf numFmtId="0" fontId="16" fillId="0" borderId="0" xfId="1" applyFont="1" applyBorder="1"/>
    <xf numFmtId="165" fontId="9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horizontal="left" vertical="center" wrapText="1"/>
    </xf>
    <xf numFmtId="0" fontId="1" fillId="3" borderId="5" xfId="1" applyFill="1" applyBorder="1" applyAlignment="1">
      <alignment horizontal="left"/>
    </xf>
    <xf numFmtId="0" fontId="1" fillId="3" borderId="5" xfId="1" applyFill="1" applyBorder="1" applyAlignment="1">
      <alignment horizontal="left" wrapText="1"/>
    </xf>
    <xf numFmtId="0" fontId="1" fillId="3" borderId="4" xfId="1" applyFill="1" applyBorder="1" applyAlignment="1">
      <alignment horizontal="left" wrapText="1"/>
    </xf>
    <xf numFmtId="0" fontId="1" fillId="0" borderId="4" xfId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top" wrapText="1"/>
    </xf>
    <xf numFmtId="0" fontId="1" fillId="0" borderId="4" xfId="1" applyBorder="1" applyAlignment="1">
      <alignment horizontal="center" vertical="center"/>
    </xf>
    <xf numFmtId="11" fontId="8" fillId="5" borderId="1" xfId="0" applyNumberFormat="1" applyFont="1" applyFill="1" applyBorder="1" applyAlignment="1">
      <alignment horizontal="left" vertical="top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4" xfId="1" applyFont="1" applyFill="1" applyBorder="1" applyAlignment="1">
      <alignment vertical="top"/>
    </xf>
    <xf numFmtId="0" fontId="1" fillId="0" borderId="0" xfId="1" applyBorder="1" applyAlignment="1">
      <alignment vertical="top"/>
    </xf>
    <xf numFmtId="0" fontId="2" fillId="0" borderId="0" xfId="1" applyFont="1" applyBorder="1" applyAlignment="1">
      <alignment vertical="top"/>
    </xf>
    <xf numFmtId="4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1" applyNumberFormat="1" applyFont="1" applyBorder="1" applyAlignment="1">
      <alignment horizontal="center"/>
    </xf>
    <xf numFmtId="0" fontId="20" fillId="0" borderId="0" xfId="1" applyFont="1" applyBorder="1"/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5" fontId="17" fillId="3" borderId="1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18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" fillId="0" borderId="4" xfId="1" applyBorder="1" applyAlignment="1">
      <alignment horizontal="center" vertical="center"/>
    </xf>
    <xf numFmtId="165" fontId="17" fillId="4" borderId="1" xfId="1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0" fontId="1" fillId="0" borderId="4" xfId="1" applyFill="1" applyBorder="1" applyAlignment="1">
      <alignment horizontal="center" vertical="center"/>
    </xf>
    <xf numFmtId="0" fontId="1" fillId="0" borderId="0" xfId="1" applyFill="1" applyBorder="1"/>
    <xf numFmtId="164" fontId="18" fillId="4" borderId="3" xfId="3" applyNumberFormat="1" applyFont="1" applyFill="1" applyBorder="1" applyAlignment="1" applyProtection="1">
      <alignment horizontal="left" vertical="center" wrapText="1"/>
      <protection locked="0"/>
    </xf>
    <xf numFmtId="165" fontId="12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5" xfId="1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left"/>
    </xf>
    <xf numFmtId="2" fontId="9" fillId="0" borderId="1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left"/>
    </xf>
    <xf numFmtId="165" fontId="24" fillId="0" borderId="1" xfId="1" applyNumberFormat="1" applyFont="1" applyFill="1" applyBorder="1" applyProtection="1">
      <protection locked="0"/>
    </xf>
    <xf numFmtId="165" fontId="24" fillId="0" borderId="1" xfId="1" applyNumberFormat="1" applyFont="1" applyFill="1" applyBorder="1"/>
    <xf numFmtId="165" fontId="24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5" fontId="12" fillId="3" borderId="4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3" borderId="5" xfId="1" applyNumberFormat="1" applyFont="1" applyFill="1" applyBorder="1" applyAlignment="1">
      <alignment horizontal="center" vertical="center"/>
    </xf>
    <xf numFmtId="2" fontId="21" fillId="3" borderId="5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2" fontId="21" fillId="3" borderId="5" xfId="1" applyNumberFormat="1" applyFont="1" applyFill="1" applyBorder="1" applyAlignment="1">
      <alignment horizontal="left"/>
    </xf>
    <xf numFmtId="2" fontId="9" fillId="3" borderId="5" xfId="1" applyNumberFormat="1" applyFont="1" applyFill="1" applyBorder="1" applyAlignment="1">
      <alignment horizontal="left"/>
    </xf>
    <xf numFmtId="2" fontId="9" fillId="3" borderId="1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/>
    <xf numFmtId="2" fontId="9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Border="1"/>
    <xf numFmtId="0" fontId="5" fillId="2" borderId="0" xfId="1" applyFont="1" applyFill="1" applyBorder="1" applyAlignment="1" applyProtection="1">
      <alignment vertical="top"/>
      <protection locked="0"/>
    </xf>
    <xf numFmtId="0" fontId="5" fillId="2" borderId="7" xfId="1" applyFont="1" applyFill="1" applyBorder="1" applyAlignment="1" applyProtection="1">
      <alignment vertical="top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1" fillId="0" borderId="4" xfId="1" applyBorder="1" applyAlignment="1">
      <alignment horizontal="center" vertical="center"/>
    </xf>
    <xf numFmtId="0" fontId="0" fillId="4" borderId="4" xfId="0" applyFill="1" applyBorder="1" applyAlignment="1">
      <alignment horizontal="center" vertical="top" wrapText="1"/>
    </xf>
    <xf numFmtId="2" fontId="9" fillId="4" borderId="1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21" fillId="4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" fillId="3" borderId="5" xfId="1" applyNumberForma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9" fillId="3" borderId="4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left" wrapText="1"/>
    </xf>
    <xf numFmtId="2" fontId="8" fillId="0" borderId="0" xfId="0" applyNumberFormat="1" applyFont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4" fontId="18" fillId="0" borderId="0" xfId="3" applyNumberFormat="1" applyFont="1" applyFill="1" applyBorder="1" applyAlignment="1" applyProtection="1">
      <alignment horizontal="left" vertical="center" wrapText="1"/>
      <protection locked="0"/>
    </xf>
    <xf numFmtId="2" fontId="1" fillId="3" borderId="5" xfId="1" applyNumberFormat="1" applyFill="1" applyBorder="1" applyAlignment="1">
      <alignment horizontal="left"/>
    </xf>
    <xf numFmtId="2" fontId="21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 vertical="center" wrapText="1"/>
    </xf>
    <xf numFmtId="2" fontId="17" fillId="3" borderId="5" xfId="1" applyNumberFormat="1" applyFont="1" applyFill="1" applyBorder="1" applyAlignment="1">
      <alignment horizontal="center" vertical="center"/>
    </xf>
    <xf numFmtId="2" fontId="12" fillId="3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left"/>
    </xf>
    <xf numFmtId="2" fontId="17" fillId="3" borderId="1" xfId="1" applyNumberFormat="1" applyFont="1" applyFill="1" applyBorder="1" applyAlignment="1">
      <alignment horizontal="left"/>
    </xf>
    <xf numFmtId="2" fontId="12" fillId="3" borderId="1" xfId="1" applyNumberFormat="1" applyFont="1" applyFill="1" applyBorder="1" applyAlignment="1">
      <alignment horizontal="left"/>
    </xf>
    <xf numFmtId="2" fontId="12" fillId="3" borderId="1" xfId="1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/>
    </xf>
    <xf numFmtId="2" fontId="9" fillId="3" borderId="5" xfId="1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21" fillId="3" borderId="4" xfId="1" applyNumberFormat="1" applyFont="1" applyFill="1" applyBorder="1" applyAlignment="1">
      <alignment horizontal="center" vertical="center"/>
    </xf>
    <xf numFmtId="2" fontId="1" fillId="3" borderId="4" xfId="1" applyNumberForma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21" fillId="3" borderId="1" xfId="1" applyNumberFormat="1" applyFont="1" applyFill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2" fontId="21" fillId="3" borderId="1" xfId="1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2" fillId="4" borderId="12" xfId="3" applyNumberFormat="1" applyFont="1" applyFill="1" applyBorder="1" applyAlignment="1" applyProtection="1">
      <alignment horizontal="center" vertical="center" wrapText="1"/>
      <protection locked="0"/>
    </xf>
    <xf numFmtId="2" fontId="22" fillId="4" borderId="3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1" applyNumberFormat="1" applyFont="1" applyBorder="1"/>
    <xf numFmtId="2" fontId="9" fillId="0" borderId="1" xfId="1" applyNumberFormat="1" applyFont="1" applyFill="1" applyBorder="1"/>
    <xf numFmtId="2" fontId="9" fillId="0" borderId="1" xfId="1" applyNumberFormat="1" applyFont="1" applyBorder="1"/>
    <xf numFmtId="2" fontId="1" fillId="3" borderId="5" xfId="1" applyNumberFormat="1" applyFill="1" applyBorder="1" applyAlignment="1">
      <alignment horizontal="left" wrapText="1"/>
    </xf>
    <xf numFmtId="0" fontId="19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/>
    </xf>
    <xf numFmtId="0" fontId="0" fillId="3" borderId="4" xfId="0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0" fontId="9" fillId="4" borderId="0" xfId="1" applyFont="1" applyFill="1" applyBorder="1" applyAlignment="1" applyProtection="1">
      <alignment horizontal="center"/>
      <protection locked="0"/>
    </xf>
    <xf numFmtId="0" fontId="9" fillId="4" borderId="4" xfId="1" applyFont="1" applyFill="1" applyBorder="1" applyProtection="1">
      <protection locked="0"/>
    </xf>
    <xf numFmtId="0" fontId="9" fillId="4" borderId="0" xfId="1" applyFont="1" applyFill="1" applyBorder="1" applyProtection="1">
      <protection locked="0"/>
    </xf>
    <xf numFmtId="0" fontId="9" fillId="4" borderId="3" xfId="1" applyFont="1" applyFill="1" applyBorder="1" applyProtection="1">
      <protection locked="0"/>
    </xf>
    <xf numFmtId="0" fontId="9" fillId="4" borderId="7" xfId="1" applyFont="1" applyFill="1" applyBorder="1" applyProtection="1">
      <protection locked="0"/>
    </xf>
    <xf numFmtId="2" fontId="9" fillId="4" borderId="1" xfId="1" applyNumberFormat="1" applyFont="1" applyFill="1" applyBorder="1"/>
    <xf numFmtId="2" fontId="9" fillId="4" borderId="9" xfId="1" applyNumberFormat="1" applyFont="1" applyFill="1" applyBorder="1"/>
    <xf numFmtId="0" fontId="9" fillId="4" borderId="1" xfId="1" applyFont="1" applyFill="1" applyBorder="1"/>
    <xf numFmtId="0" fontId="9" fillId="4" borderId="9" xfId="1" applyFont="1" applyFill="1" applyBorder="1"/>
    <xf numFmtId="0" fontId="9" fillId="4" borderId="3" xfId="1" applyFont="1" applyFill="1" applyBorder="1"/>
    <xf numFmtId="0" fontId="9" fillId="4" borderId="7" xfId="1" applyFont="1" applyFill="1" applyBorder="1"/>
    <xf numFmtId="0" fontId="9" fillId="4" borderId="0" xfId="1" applyFont="1" applyFill="1" applyBorder="1"/>
    <xf numFmtId="165" fontId="17" fillId="0" borderId="3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2" fontId="9" fillId="0" borderId="4" xfId="1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/>
    </xf>
    <xf numFmtId="2" fontId="12" fillId="4" borderId="3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/>
    <xf numFmtId="0" fontId="1" fillId="3" borderId="1" xfId="1" applyFill="1" applyBorder="1" applyAlignment="1">
      <alignment horizontal="left" wrapText="1"/>
    </xf>
    <xf numFmtId="2" fontId="21" fillId="3" borderId="12" xfId="1" applyNumberFormat="1" applyFont="1" applyFill="1" applyBorder="1" applyAlignment="1">
      <alignment horizontal="center" vertical="center"/>
    </xf>
    <xf numFmtId="2" fontId="21" fillId="3" borderId="3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165" fontId="12" fillId="3" borderId="3" xfId="1" applyNumberFormat="1" applyFont="1" applyFill="1" applyBorder="1" applyAlignment="1">
      <alignment horizontal="center" vertical="center"/>
    </xf>
    <xf numFmtId="2" fontId="21" fillId="0" borderId="12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2" fontId="9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26" fillId="5" borderId="3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wrapText="1"/>
    </xf>
    <xf numFmtId="0" fontId="14" fillId="3" borderId="3" xfId="1" applyFont="1" applyFill="1" applyBorder="1" applyAlignment="1">
      <alignment horizontal="left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left" vertical="top" wrapText="1"/>
    </xf>
    <xf numFmtId="0" fontId="1" fillId="3" borderId="4" xfId="1" applyFill="1" applyBorder="1" applyAlignment="1">
      <alignment horizontal="left"/>
    </xf>
    <xf numFmtId="0" fontId="14" fillId="0" borderId="12" xfId="1" applyFont="1" applyFill="1" applyBorder="1" applyAlignment="1">
      <alignment horizontal="left" wrapText="1"/>
    </xf>
    <xf numFmtId="0" fontId="14" fillId="3" borderId="12" xfId="1" applyFont="1" applyFill="1" applyBorder="1" applyAlignment="1">
      <alignment horizontal="left" wrapText="1"/>
    </xf>
    <xf numFmtId="164" fontId="18" fillId="4" borderId="1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1" fontId="8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6" fillId="0" borderId="12" xfId="1" applyFont="1" applyFill="1" applyBorder="1" applyAlignment="1">
      <alignment horizontal="left" wrapText="1"/>
    </xf>
    <xf numFmtId="0" fontId="1" fillId="0" borderId="0" xfId="1" applyBorder="1" applyAlignment="1">
      <alignment wrapText="1"/>
    </xf>
    <xf numFmtId="0" fontId="16" fillId="0" borderId="16" xfId="1" applyFont="1" applyBorder="1" applyAlignment="1">
      <alignment vertical="top" wrapText="1"/>
    </xf>
    <xf numFmtId="0" fontId="0" fillId="0" borderId="0" xfId="0" applyAlignment="1">
      <alignment wrapText="1"/>
    </xf>
    <xf numFmtId="0" fontId="8" fillId="5" borderId="0" xfId="0" applyFont="1" applyFill="1" applyAlignment="1">
      <alignment wrapText="1"/>
    </xf>
    <xf numFmtId="0" fontId="17" fillId="3" borderId="4" xfId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4" borderId="17" xfId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4" xfId="1" applyFont="1" applyFill="1" applyBorder="1" applyAlignment="1" applyProtection="1">
      <alignment horizontal="center" vertical="center" wrapText="1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2" xfId="1" applyFont="1" applyFill="1" applyBorder="1" applyAlignment="1">
      <alignment horizontal="center" vertical="top"/>
    </xf>
    <xf numFmtId="0" fontId="17" fillId="3" borderId="5" xfId="1" applyFont="1" applyFill="1" applyBorder="1" applyAlignment="1">
      <alignment horizontal="center" vertical="top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  <protection locked="0"/>
    </xf>
    <xf numFmtId="4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/>
    </xf>
    <xf numFmtId="0" fontId="19" fillId="4" borderId="4" xfId="0" applyFont="1" applyFill="1" applyBorder="1" applyAlignment="1">
      <alignment horizontal="center" vertical="top" wrapText="1"/>
    </xf>
    <xf numFmtId="0" fontId="16" fillId="0" borderId="0" xfId="1" applyFont="1" applyBorder="1" applyAlignment="1"/>
    <xf numFmtId="0" fontId="0" fillId="0" borderId="0" xfId="0" applyAlignment="1"/>
    <xf numFmtId="0" fontId="1" fillId="0" borderId="7" xfId="1" applyBorder="1" applyAlignment="1"/>
    <xf numFmtId="0" fontId="0" fillId="0" borderId="7" xfId="0" applyBorder="1" applyAlignment="1"/>
    <xf numFmtId="0" fontId="0" fillId="0" borderId="4" xfId="0" applyBorder="1" applyAlignment="1">
      <alignment horizontal="center"/>
    </xf>
    <xf numFmtId="0" fontId="19" fillId="4" borderId="4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3" fillId="4" borderId="19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12" fillId="3" borderId="4" xfId="1" applyFont="1" applyFill="1" applyBorder="1" applyAlignment="1">
      <alignment horizontal="center" vertical="top"/>
    </xf>
  </cellXfs>
  <cellStyles count="6">
    <cellStyle name="Excel Built-in Comma" xfId="5"/>
    <cellStyle name="Excel Built-in Normal" xfId="4"/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2"/>
  <sheetViews>
    <sheetView tabSelected="1" zoomScale="73" zoomScaleNormal="73" zoomScaleSheetLayoutView="69" zoomScalePage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O1"/>
    </sheetView>
  </sheetViews>
  <sheetFormatPr defaultRowHeight="13.2" x14ac:dyDescent="0.25"/>
  <cols>
    <col min="1" max="1" width="0.33203125" style="9" customWidth="1"/>
    <col min="2" max="2" width="26.5546875" style="29" customWidth="1"/>
    <col min="3" max="3" width="55.109375" style="3" customWidth="1"/>
    <col min="4" max="4" width="18.88671875" style="3" customWidth="1"/>
    <col min="5" max="5" width="14.6640625" style="3" customWidth="1"/>
    <col min="6" max="6" width="13.88671875" style="3" customWidth="1"/>
    <col min="7" max="7" width="13.109375" style="3" customWidth="1"/>
    <col min="8" max="8" width="13.5546875" style="3" customWidth="1"/>
    <col min="9" max="9" width="13.5546875" style="32" customWidth="1"/>
    <col min="10" max="10" width="12.6640625" style="32" customWidth="1"/>
    <col min="11" max="11" width="13.5546875" style="33" customWidth="1"/>
    <col min="12" max="12" width="14" style="33" customWidth="1"/>
    <col min="13" max="13" width="12.6640625" style="33" customWidth="1"/>
    <col min="14" max="14" width="13.33203125" style="33" customWidth="1"/>
    <col min="15" max="15" width="10.109375" style="3" customWidth="1"/>
    <col min="16" max="16" width="12.44140625" style="33" customWidth="1"/>
    <col min="17" max="17" width="10" style="33" customWidth="1"/>
    <col min="18" max="18" width="15.5546875" style="9" customWidth="1"/>
    <col min="19" max="19" width="14" style="9" customWidth="1"/>
    <col min="20" max="20" width="19.88671875" style="9" customWidth="1"/>
    <col min="21" max="254" width="9.109375" style="3"/>
    <col min="255" max="255" width="27.33203125" style="3" customWidth="1"/>
    <col min="256" max="256" width="38.6640625" style="3" customWidth="1"/>
    <col min="257" max="257" width="20" style="3" bestFit="1" customWidth="1"/>
    <col min="258" max="258" width="22" style="3" bestFit="1" customWidth="1"/>
    <col min="259" max="259" width="10.6640625" style="3" customWidth="1"/>
    <col min="260" max="260" width="12" style="3" customWidth="1"/>
    <col min="261" max="261" width="11.44140625" style="3" customWidth="1"/>
    <col min="262" max="262" width="11" style="3" customWidth="1"/>
    <col min="263" max="263" width="13" style="3" customWidth="1"/>
    <col min="264" max="510" width="9.109375" style="3"/>
    <col min="511" max="511" width="27.33203125" style="3" customWidth="1"/>
    <col min="512" max="512" width="38.6640625" style="3" customWidth="1"/>
    <col min="513" max="513" width="20" style="3" bestFit="1" customWidth="1"/>
    <col min="514" max="514" width="22" style="3" bestFit="1" customWidth="1"/>
    <col min="515" max="515" width="10.6640625" style="3" customWidth="1"/>
    <col min="516" max="516" width="12" style="3" customWidth="1"/>
    <col min="517" max="517" width="11.44140625" style="3" customWidth="1"/>
    <col min="518" max="518" width="11" style="3" customWidth="1"/>
    <col min="519" max="519" width="13" style="3" customWidth="1"/>
    <col min="520" max="766" width="9.109375" style="3"/>
    <col min="767" max="767" width="27.33203125" style="3" customWidth="1"/>
    <col min="768" max="768" width="38.6640625" style="3" customWidth="1"/>
    <col min="769" max="769" width="20" style="3" bestFit="1" customWidth="1"/>
    <col min="770" max="770" width="22" style="3" bestFit="1" customWidth="1"/>
    <col min="771" max="771" width="10.6640625" style="3" customWidth="1"/>
    <col min="772" max="772" width="12" style="3" customWidth="1"/>
    <col min="773" max="773" width="11.44140625" style="3" customWidth="1"/>
    <col min="774" max="774" width="11" style="3" customWidth="1"/>
    <col min="775" max="775" width="13" style="3" customWidth="1"/>
    <col min="776" max="1022" width="9.109375" style="3"/>
    <col min="1023" max="1023" width="27.33203125" style="3" customWidth="1"/>
    <col min="1024" max="1024" width="38.6640625" style="3" customWidth="1"/>
    <col min="1025" max="1025" width="20" style="3" bestFit="1" customWidth="1"/>
    <col min="1026" max="1026" width="22" style="3" bestFit="1" customWidth="1"/>
    <col min="1027" max="1027" width="10.6640625" style="3" customWidth="1"/>
    <col min="1028" max="1028" width="12" style="3" customWidth="1"/>
    <col min="1029" max="1029" width="11.44140625" style="3" customWidth="1"/>
    <col min="1030" max="1030" width="11" style="3" customWidth="1"/>
    <col min="1031" max="1031" width="13" style="3" customWidth="1"/>
    <col min="1032" max="1278" width="9.109375" style="3"/>
    <col min="1279" max="1279" width="27.33203125" style="3" customWidth="1"/>
    <col min="1280" max="1280" width="38.6640625" style="3" customWidth="1"/>
    <col min="1281" max="1281" width="20" style="3" bestFit="1" customWidth="1"/>
    <col min="1282" max="1282" width="22" style="3" bestFit="1" customWidth="1"/>
    <col min="1283" max="1283" width="10.6640625" style="3" customWidth="1"/>
    <col min="1284" max="1284" width="12" style="3" customWidth="1"/>
    <col min="1285" max="1285" width="11.44140625" style="3" customWidth="1"/>
    <col min="1286" max="1286" width="11" style="3" customWidth="1"/>
    <col min="1287" max="1287" width="13" style="3" customWidth="1"/>
    <col min="1288" max="1534" width="9.109375" style="3"/>
    <col min="1535" max="1535" width="27.33203125" style="3" customWidth="1"/>
    <col min="1536" max="1536" width="38.6640625" style="3" customWidth="1"/>
    <col min="1537" max="1537" width="20" style="3" bestFit="1" customWidth="1"/>
    <col min="1538" max="1538" width="22" style="3" bestFit="1" customWidth="1"/>
    <col min="1539" max="1539" width="10.6640625" style="3" customWidth="1"/>
    <col min="1540" max="1540" width="12" style="3" customWidth="1"/>
    <col min="1541" max="1541" width="11.44140625" style="3" customWidth="1"/>
    <col min="1542" max="1542" width="11" style="3" customWidth="1"/>
    <col min="1543" max="1543" width="13" style="3" customWidth="1"/>
    <col min="1544" max="1790" width="9.109375" style="3"/>
    <col min="1791" max="1791" width="27.33203125" style="3" customWidth="1"/>
    <col min="1792" max="1792" width="38.6640625" style="3" customWidth="1"/>
    <col min="1793" max="1793" width="20" style="3" bestFit="1" customWidth="1"/>
    <col min="1794" max="1794" width="22" style="3" bestFit="1" customWidth="1"/>
    <col min="1795" max="1795" width="10.6640625" style="3" customWidth="1"/>
    <col min="1796" max="1796" width="12" style="3" customWidth="1"/>
    <col min="1797" max="1797" width="11.44140625" style="3" customWidth="1"/>
    <col min="1798" max="1798" width="11" style="3" customWidth="1"/>
    <col min="1799" max="1799" width="13" style="3" customWidth="1"/>
    <col min="1800" max="2046" width="9.109375" style="3"/>
    <col min="2047" max="2047" width="27.33203125" style="3" customWidth="1"/>
    <col min="2048" max="2048" width="38.6640625" style="3" customWidth="1"/>
    <col min="2049" max="2049" width="20" style="3" bestFit="1" customWidth="1"/>
    <col min="2050" max="2050" width="22" style="3" bestFit="1" customWidth="1"/>
    <col min="2051" max="2051" width="10.6640625" style="3" customWidth="1"/>
    <col min="2052" max="2052" width="12" style="3" customWidth="1"/>
    <col min="2053" max="2053" width="11.44140625" style="3" customWidth="1"/>
    <col min="2054" max="2054" width="11" style="3" customWidth="1"/>
    <col min="2055" max="2055" width="13" style="3" customWidth="1"/>
    <col min="2056" max="2302" width="9.109375" style="3"/>
    <col min="2303" max="2303" width="27.33203125" style="3" customWidth="1"/>
    <col min="2304" max="2304" width="38.6640625" style="3" customWidth="1"/>
    <col min="2305" max="2305" width="20" style="3" bestFit="1" customWidth="1"/>
    <col min="2306" max="2306" width="22" style="3" bestFit="1" customWidth="1"/>
    <col min="2307" max="2307" width="10.6640625" style="3" customWidth="1"/>
    <col min="2308" max="2308" width="12" style="3" customWidth="1"/>
    <col min="2309" max="2309" width="11.44140625" style="3" customWidth="1"/>
    <col min="2310" max="2310" width="11" style="3" customWidth="1"/>
    <col min="2311" max="2311" width="13" style="3" customWidth="1"/>
    <col min="2312" max="2558" width="9.109375" style="3"/>
    <col min="2559" max="2559" width="27.33203125" style="3" customWidth="1"/>
    <col min="2560" max="2560" width="38.6640625" style="3" customWidth="1"/>
    <col min="2561" max="2561" width="20" style="3" bestFit="1" customWidth="1"/>
    <col min="2562" max="2562" width="22" style="3" bestFit="1" customWidth="1"/>
    <col min="2563" max="2563" width="10.6640625" style="3" customWidth="1"/>
    <col min="2564" max="2564" width="12" style="3" customWidth="1"/>
    <col min="2565" max="2565" width="11.44140625" style="3" customWidth="1"/>
    <col min="2566" max="2566" width="11" style="3" customWidth="1"/>
    <col min="2567" max="2567" width="13" style="3" customWidth="1"/>
    <col min="2568" max="2814" width="9.109375" style="3"/>
    <col min="2815" max="2815" width="27.33203125" style="3" customWidth="1"/>
    <col min="2816" max="2816" width="38.6640625" style="3" customWidth="1"/>
    <col min="2817" max="2817" width="20" style="3" bestFit="1" customWidth="1"/>
    <col min="2818" max="2818" width="22" style="3" bestFit="1" customWidth="1"/>
    <col min="2819" max="2819" width="10.6640625" style="3" customWidth="1"/>
    <col min="2820" max="2820" width="12" style="3" customWidth="1"/>
    <col min="2821" max="2821" width="11.44140625" style="3" customWidth="1"/>
    <col min="2822" max="2822" width="11" style="3" customWidth="1"/>
    <col min="2823" max="2823" width="13" style="3" customWidth="1"/>
    <col min="2824" max="3070" width="9.109375" style="3"/>
    <col min="3071" max="3071" width="27.33203125" style="3" customWidth="1"/>
    <col min="3072" max="3072" width="38.6640625" style="3" customWidth="1"/>
    <col min="3073" max="3073" width="20" style="3" bestFit="1" customWidth="1"/>
    <col min="3074" max="3074" width="22" style="3" bestFit="1" customWidth="1"/>
    <col min="3075" max="3075" width="10.6640625" style="3" customWidth="1"/>
    <col min="3076" max="3076" width="12" style="3" customWidth="1"/>
    <col min="3077" max="3077" width="11.44140625" style="3" customWidth="1"/>
    <col min="3078" max="3078" width="11" style="3" customWidth="1"/>
    <col min="3079" max="3079" width="13" style="3" customWidth="1"/>
    <col min="3080" max="3326" width="9.109375" style="3"/>
    <col min="3327" max="3327" width="27.33203125" style="3" customWidth="1"/>
    <col min="3328" max="3328" width="38.6640625" style="3" customWidth="1"/>
    <col min="3329" max="3329" width="20" style="3" bestFit="1" customWidth="1"/>
    <col min="3330" max="3330" width="22" style="3" bestFit="1" customWidth="1"/>
    <col min="3331" max="3331" width="10.6640625" style="3" customWidth="1"/>
    <col min="3332" max="3332" width="12" style="3" customWidth="1"/>
    <col min="3333" max="3333" width="11.44140625" style="3" customWidth="1"/>
    <col min="3334" max="3334" width="11" style="3" customWidth="1"/>
    <col min="3335" max="3335" width="13" style="3" customWidth="1"/>
    <col min="3336" max="3582" width="9.109375" style="3"/>
    <col min="3583" max="3583" width="27.33203125" style="3" customWidth="1"/>
    <col min="3584" max="3584" width="38.6640625" style="3" customWidth="1"/>
    <col min="3585" max="3585" width="20" style="3" bestFit="1" customWidth="1"/>
    <col min="3586" max="3586" width="22" style="3" bestFit="1" customWidth="1"/>
    <col min="3587" max="3587" width="10.6640625" style="3" customWidth="1"/>
    <col min="3588" max="3588" width="12" style="3" customWidth="1"/>
    <col min="3589" max="3589" width="11.44140625" style="3" customWidth="1"/>
    <col min="3590" max="3590" width="11" style="3" customWidth="1"/>
    <col min="3591" max="3591" width="13" style="3" customWidth="1"/>
    <col min="3592" max="3838" width="9.109375" style="3"/>
    <col min="3839" max="3839" width="27.33203125" style="3" customWidth="1"/>
    <col min="3840" max="3840" width="38.6640625" style="3" customWidth="1"/>
    <col min="3841" max="3841" width="20" style="3" bestFit="1" customWidth="1"/>
    <col min="3842" max="3842" width="22" style="3" bestFit="1" customWidth="1"/>
    <col min="3843" max="3843" width="10.6640625" style="3" customWidth="1"/>
    <col min="3844" max="3844" width="12" style="3" customWidth="1"/>
    <col min="3845" max="3845" width="11.44140625" style="3" customWidth="1"/>
    <col min="3846" max="3846" width="11" style="3" customWidth="1"/>
    <col min="3847" max="3847" width="13" style="3" customWidth="1"/>
    <col min="3848" max="4094" width="9.109375" style="3"/>
    <col min="4095" max="4095" width="27.33203125" style="3" customWidth="1"/>
    <col min="4096" max="4096" width="38.6640625" style="3" customWidth="1"/>
    <col min="4097" max="4097" width="20" style="3" bestFit="1" customWidth="1"/>
    <col min="4098" max="4098" width="22" style="3" bestFit="1" customWidth="1"/>
    <col min="4099" max="4099" width="10.6640625" style="3" customWidth="1"/>
    <col min="4100" max="4100" width="12" style="3" customWidth="1"/>
    <col min="4101" max="4101" width="11.44140625" style="3" customWidth="1"/>
    <col min="4102" max="4102" width="11" style="3" customWidth="1"/>
    <col min="4103" max="4103" width="13" style="3" customWidth="1"/>
    <col min="4104" max="4350" width="9.109375" style="3"/>
    <col min="4351" max="4351" width="27.33203125" style="3" customWidth="1"/>
    <col min="4352" max="4352" width="38.6640625" style="3" customWidth="1"/>
    <col min="4353" max="4353" width="20" style="3" bestFit="1" customWidth="1"/>
    <col min="4354" max="4354" width="22" style="3" bestFit="1" customWidth="1"/>
    <col min="4355" max="4355" width="10.6640625" style="3" customWidth="1"/>
    <col min="4356" max="4356" width="12" style="3" customWidth="1"/>
    <col min="4357" max="4357" width="11.44140625" style="3" customWidth="1"/>
    <col min="4358" max="4358" width="11" style="3" customWidth="1"/>
    <col min="4359" max="4359" width="13" style="3" customWidth="1"/>
    <col min="4360" max="4606" width="9.109375" style="3"/>
    <col min="4607" max="4607" width="27.33203125" style="3" customWidth="1"/>
    <col min="4608" max="4608" width="38.6640625" style="3" customWidth="1"/>
    <col min="4609" max="4609" width="20" style="3" bestFit="1" customWidth="1"/>
    <col min="4610" max="4610" width="22" style="3" bestFit="1" customWidth="1"/>
    <col min="4611" max="4611" width="10.6640625" style="3" customWidth="1"/>
    <col min="4612" max="4612" width="12" style="3" customWidth="1"/>
    <col min="4613" max="4613" width="11.44140625" style="3" customWidth="1"/>
    <col min="4614" max="4614" width="11" style="3" customWidth="1"/>
    <col min="4615" max="4615" width="13" style="3" customWidth="1"/>
    <col min="4616" max="4862" width="9.109375" style="3"/>
    <col min="4863" max="4863" width="27.33203125" style="3" customWidth="1"/>
    <col min="4864" max="4864" width="38.6640625" style="3" customWidth="1"/>
    <col min="4865" max="4865" width="20" style="3" bestFit="1" customWidth="1"/>
    <col min="4866" max="4866" width="22" style="3" bestFit="1" customWidth="1"/>
    <col min="4867" max="4867" width="10.6640625" style="3" customWidth="1"/>
    <col min="4868" max="4868" width="12" style="3" customWidth="1"/>
    <col min="4869" max="4869" width="11.44140625" style="3" customWidth="1"/>
    <col min="4870" max="4870" width="11" style="3" customWidth="1"/>
    <col min="4871" max="4871" width="13" style="3" customWidth="1"/>
    <col min="4872" max="5118" width="9.109375" style="3"/>
    <col min="5119" max="5119" width="27.33203125" style="3" customWidth="1"/>
    <col min="5120" max="5120" width="38.6640625" style="3" customWidth="1"/>
    <col min="5121" max="5121" width="20" style="3" bestFit="1" customWidth="1"/>
    <col min="5122" max="5122" width="22" style="3" bestFit="1" customWidth="1"/>
    <col min="5123" max="5123" width="10.6640625" style="3" customWidth="1"/>
    <col min="5124" max="5124" width="12" style="3" customWidth="1"/>
    <col min="5125" max="5125" width="11.44140625" style="3" customWidth="1"/>
    <col min="5126" max="5126" width="11" style="3" customWidth="1"/>
    <col min="5127" max="5127" width="13" style="3" customWidth="1"/>
    <col min="5128" max="5374" width="9.109375" style="3"/>
    <col min="5375" max="5375" width="27.33203125" style="3" customWidth="1"/>
    <col min="5376" max="5376" width="38.6640625" style="3" customWidth="1"/>
    <col min="5377" max="5377" width="20" style="3" bestFit="1" customWidth="1"/>
    <col min="5378" max="5378" width="22" style="3" bestFit="1" customWidth="1"/>
    <col min="5379" max="5379" width="10.6640625" style="3" customWidth="1"/>
    <col min="5380" max="5380" width="12" style="3" customWidth="1"/>
    <col min="5381" max="5381" width="11.44140625" style="3" customWidth="1"/>
    <col min="5382" max="5382" width="11" style="3" customWidth="1"/>
    <col min="5383" max="5383" width="13" style="3" customWidth="1"/>
    <col min="5384" max="5630" width="9.109375" style="3"/>
    <col min="5631" max="5631" width="27.33203125" style="3" customWidth="1"/>
    <col min="5632" max="5632" width="38.6640625" style="3" customWidth="1"/>
    <col min="5633" max="5633" width="20" style="3" bestFit="1" customWidth="1"/>
    <col min="5634" max="5634" width="22" style="3" bestFit="1" customWidth="1"/>
    <col min="5635" max="5635" width="10.6640625" style="3" customWidth="1"/>
    <col min="5636" max="5636" width="12" style="3" customWidth="1"/>
    <col min="5637" max="5637" width="11.44140625" style="3" customWidth="1"/>
    <col min="5638" max="5638" width="11" style="3" customWidth="1"/>
    <col min="5639" max="5639" width="13" style="3" customWidth="1"/>
    <col min="5640" max="5886" width="9.109375" style="3"/>
    <col min="5887" max="5887" width="27.33203125" style="3" customWidth="1"/>
    <col min="5888" max="5888" width="38.6640625" style="3" customWidth="1"/>
    <col min="5889" max="5889" width="20" style="3" bestFit="1" customWidth="1"/>
    <col min="5890" max="5890" width="22" style="3" bestFit="1" customWidth="1"/>
    <col min="5891" max="5891" width="10.6640625" style="3" customWidth="1"/>
    <col min="5892" max="5892" width="12" style="3" customWidth="1"/>
    <col min="5893" max="5893" width="11.44140625" style="3" customWidth="1"/>
    <col min="5894" max="5894" width="11" style="3" customWidth="1"/>
    <col min="5895" max="5895" width="13" style="3" customWidth="1"/>
    <col min="5896" max="6142" width="9.109375" style="3"/>
    <col min="6143" max="6143" width="27.33203125" style="3" customWidth="1"/>
    <col min="6144" max="6144" width="38.6640625" style="3" customWidth="1"/>
    <col min="6145" max="6145" width="20" style="3" bestFit="1" customWidth="1"/>
    <col min="6146" max="6146" width="22" style="3" bestFit="1" customWidth="1"/>
    <col min="6147" max="6147" width="10.6640625" style="3" customWidth="1"/>
    <col min="6148" max="6148" width="12" style="3" customWidth="1"/>
    <col min="6149" max="6149" width="11.44140625" style="3" customWidth="1"/>
    <col min="6150" max="6150" width="11" style="3" customWidth="1"/>
    <col min="6151" max="6151" width="13" style="3" customWidth="1"/>
    <col min="6152" max="6398" width="9.109375" style="3"/>
    <col min="6399" max="6399" width="27.33203125" style="3" customWidth="1"/>
    <col min="6400" max="6400" width="38.6640625" style="3" customWidth="1"/>
    <col min="6401" max="6401" width="20" style="3" bestFit="1" customWidth="1"/>
    <col min="6402" max="6402" width="22" style="3" bestFit="1" customWidth="1"/>
    <col min="6403" max="6403" width="10.6640625" style="3" customWidth="1"/>
    <col min="6404" max="6404" width="12" style="3" customWidth="1"/>
    <col min="6405" max="6405" width="11.44140625" style="3" customWidth="1"/>
    <col min="6406" max="6406" width="11" style="3" customWidth="1"/>
    <col min="6407" max="6407" width="13" style="3" customWidth="1"/>
    <col min="6408" max="6654" width="9.109375" style="3"/>
    <col min="6655" max="6655" width="27.33203125" style="3" customWidth="1"/>
    <col min="6656" max="6656" width="38.6640625" style="3" customWidth="1"/>
    <col min="6657" max="6657" width="20" style="3" bestFit="1" customWidth="1"/>
    <col min="6658" max="6658" width="22" style="3" bestFit="1" customWidth="1"/>
    <col min="6659" max="6659" width="10.6640625" style="3" customWidth="1"/>
    <col min="6660" max="6660" width="12" style="3" customWidth="1"/>
    <col min="6661" max="6661" width="11.44140625" style="3" customWidth="1"/>
    <col min="6662" max="6662" width="11" style="3" customWidth="1"/>
    <col min="6663" max="6663" width="13" style="3" customWidth="1"/>
    <col min="6664" max="6910" width="9.109375" style="3"/>
    <col min="6911" max="6911" width="27.33203125" style="3" customWidth="1"/>
    <col min="6912" max="6912" width="38.6640625" style="3" customWidth="1"/>
    <col min="6913" max="6913" width="20" style="3" bestFit="1" customWidth="1"/>
    <col min="6914" max="6914" width="22" style="3" bestFit="1" customWidth="1"/>
    <col min="6915" max="6915" width="10.6640625" style="3" customWidth="1"/>
    <col min="6916" max="6916" width="12" style="3" customWidth="1"/>
    <col min="6917" max="6917" width="11.44140625" style="3" customWidth="1"/>
    <col min="6918" max="6918" width="11" style="3" customWidth="1"/>
    <col min="6919" max="6919" width="13" style="3" customWidth="1"/>
    <col min="6920" max="7166" width="9.109375" style="3"/>
    <col min="7167" max="7167" width="27.33203125" style="3" customWidth="1"/>
    <col min="7168" max="7168" width="38.6640625" style="3" customWidth="1"/>
    <col min="7169" max="7169" width="20" style="3" bestFit="1" customWidth="1"/>
    <col min="7170" max="7170" width="22" style="3" bestFit="1" customWidth="1"/>
    <col min="7171" max="7171" width="10.6640625" style="3" customWidth="1"/>
    <col min="7172" max="7172" width="12" style="3" customWidth="1"/>
    <col min="7173" max="7173" width="11.44140625" style="3" customWidth="1"/>
    <col min="7174" max="7174" width="11" style="3" customWidth="1"/>
    <col min="7175" max="7175" width="13" style="3" customWidth="1"/>
    <col min="7176" max="7422" width="9.109375" style="3"/>
    <col min="7423" max="7423" width="27.33203125" style="3" customWidth="1"/>
    <col min="7424" max="7424" width="38.6640625" style="3" customWidth="1"/>
    <col min="7425" max="7425" width="20" style="3" bestFit="1" customWidth="1"/>
    <col min="7426" max="7426" width="22" style="3" bestFit="1" customWidth="1"/>
    <col min="7427" max="7427" width="10.6640625" style="3" customWidth="1"/>
    <col min="7428" max="7428" width="12" style="3" customWidth="1"/>
    <col min="7429" max="7429" width="11.44140625" style="3" customWidth="1"/>
    <col min="7430" max="7430" width="11" style="3" customWidth="1"/>
    <col min="7431" max="7431" width="13" style="3" customWidth="1"/>
    <col min="7432" max="7678" width="9.109375" style="3"/>
    <col min="7679" max="7679" width="27.33203125" style="3" customWidth="1"/>
    <col min="7680" max="7680" width="38.6640625" style="3" customWidth="1"/>
    <col min="7681" max="7681" width="20" style="3" bestFit="1" customWidth="1"/>
    <col min="7682" max="7682" width="22" style="3" bestFit="1" customWidth="1"/>
    <col min="7683" max="7683" width="10.6640625" style="3" customWidth="1"/>
    <col min="7684" max="7684" width="12" style="3" customWidth="1"/>
    <col min="7685" max="7685" width="11.44140625" style="3" customWidth="1"/>
    <col min="7686" max="7686" width="11" style="3" customWidth="1"/>
    <col min="7687" max="7687" width="13" style="3" customWidth="1"/>
    <col min="7688" max="7934" width="9.109375" style="3"/>
    <col min="7935" max="7935" width="27.33203125" style="3" customWidth="1"/>
    <col min="7936" max="7936" width="38.6640625" style="3" customWidth="1"/>
    <col min="7937" max="7937" width="20" style="3" bestFit="1" customWidth="1"/>
    <col min="7938" max="7938" width="22" style="3" bestFit="1" customWidth="1"/>
    <col min="7939" max="7939" width="10.6640625" style="3" customWidth="1"/>
    <col min="7940" max="7940" width="12" style="3" customWidth="1"/>
    <col min="7941" max="7941" width="11.44140625" style="3" customWidth="1"/>
    <col min="7942" max="7942" width="11" style="3" customWidth="1"/>
    <col min="7943" max="7943" width="13" style="3" customWidth="1"/>
    <col min="7944" max="8190" width="9.109375" style="3"/>
    <col min="8191" max="8191" width="27.33203125" style="3" customWidth="1"/>
    <col min="8192" max="8192" width="38.6640625" style="3" customWidth="1"/>
    <col min="8193" max="8193" width="20" style="3" bestFit="1" customWidth="1"/>
    <col min="8194" max="8194" width="22" style="3" bestFit="1" customWidth="1"/>
    <col min="8195" max="8195" width="10.6640625" style="3" customWidth="1"/>
    <col min="8196" max="8196" width="12" style="3" customWidth="1"/>
    <col min="8197" max="8197" width="11.44140625" style="3" customWidth="1"/>
    <col min="8198" max="8198" width="11" style="3" customWidth="1"/>
    <col min="8199" max="8199" width="13" style="3" customWidth="1"/>
    <col min="8200" max="8446" width="9.109375" style="3"/>
    <col min="8447" max="8447" width="27.33203125" style="3" customWidth="1"/>
    <col min="8448" max="8448" width="38.6640625" style="3" customWidth="1"/>
    <col min="8449" max="8449" width="20" style="3" bestFit="1" customWidth="1"/>
    <col min="8450" max="8450" width="22" style="3" bestFit="1" customWidth="1"/>
    <col min="8451" max="8451" width="10.6640625" style="3" customWidth="1"/>
    <col min="8452" max="8452" width="12" style="3" customWidth="1"/>
    <col min="8453" max="8453" width="11.44140625" style="3" customWidth="1"/>
    <col min="8454" max="8454" width="11" style="3" customWidth="1"/>
    <col min="8455" max="8455" width="13" style="3" customWidth="1"/>
    <col min="8456" max="8702" width="9.109375" style="3"/>
    <col min="8703" max="8703" width="27.33203125" style="3" customWidth="1"/>
    <col min="8704" max="8704" width="38.6640625" style="3" customWidth="1"/>
    <col min="8705" max="8705" width="20" style="3" bestFit="1" customWidth="1"/>
    <col min="8706" max="8706" width="22" style="3" bestFit="1" customWidth="1"/>
    <col min="8707" max="8707" width="10.6640625" style="3" customWidth="1"/>
    <col min="8708" max="8708" width="12" style="3" customWidth="1"/>
    <col min="8709" max="8709" width="11.44140625" style="3" customWidth="1"/>
    <col min="8710" max="8710" width="11" style="3" customWidth="1"/>
    <col min="8711" max="8711" width="13" style="3" customWidth="1"/>
    <col min="8712" max="8958" width="9.109375" style="3"/>
    <col min="8959" max="8959" width="27.33203125" style="3" customWidth="1"/>
    <col min="8960" max="8960" width="38.6640625" style="3" customWidth="1"/>
    <col min="8961" max="8961" width="20" style="3" bestFit="1" customWidth="1"/>
    <col min="8962" max="8962" width="22" style="3" bestFit="1" customWidth="1"/>
    <col min="8963" max="8963" width="10.6640625" style="3" customWidth="1"/>
    <col min="8964" max="8964" width="12" style="3" customWidth="1"/>
    <col min="8965" max="8965" width="11.44140625" style="3" customWidth="1"/>
    <col min="8966" max="8966" width="11" style="3" customWidth="1"/>
    <col min="8967" max="8967" width="13" style="3" customWidth="1"/>
    <col min="8968" max="9214" width="9.109375" style="3"/>
    <col min="9215" max="9215" width="27.33203125" style="3" customWidth="1"/>
    <col min="9216" max="9216" width="38.6640625" style="3" customWidth="1"/>
    <col min="9217" max="9217" width="20" style="3" bestFit="1" customWidth="1"/>
    <col min="9218" max="9218" width="22" style="3" bestFit="1" customWidth="1"/>
    <col min="9219" max="9219" width="10.6640625" style="3" customWidth="1"/>
    <col min="9220" max="9220" width="12" style="3" customWidth="1"/>
    <col min="9221" max="9221" width="11.44140625" style="3" customWidth="1"/>
    <col min="9222" max="9222" width="11" style="3" customWidth="1"/>
    <col min="9223" max="9223" width="13" style="3" customWidth="1"/>
    <col min="9224" max="9470" width="9.109375" style="3"/>
    <col min="9471" max="9471" width="27.33203125" style="3" customWidth="1"/>
    <col min="9472" max="9472" width="38.6640625" style="3" customWidth="1"/>
    <col min="9473" max="9473" width="20" style="3" bestFit="1" customWidth="1"/>
    <col min="9474" max="9474" width="22" style="3" bestFit="1" customWidth="1"/>
    <col min="9475" max="9475" width="10.6640625" style="3" customWidth="1"/>
    <col min="9476" max="9476" width="12" style="3" customWidth="1"/>
    <col min="9477" max="9477" width="11.44140625" style="3" customWidth="1"/>
    <col min="9478" max="9478" width="11" style="3" customWidth="1"/>
    <col min="9479" max="9479" width="13" style="3" customWidth="1"/>
    <col min="9480" max="9726" width="9.109375" style="3"/>
    <col min="9727" max="9727" width="27.33203125" style="3" customWidth="1"/>
    <col min="9728" max="9728" width="38.6640625" style="3" customWidth="1"/>
    <col min="9729" max="9729" width="20" style="3" bestFit="1" customWidth="1"/>
    <col min="9730" max="9730" width="22" style="3" bestFit="1" customWidth="1"/>
    <col min="9731" max="9731" width="10.6640625" style="3" customWidth="1"/>
    <col min="9732" max="9732" width="12" style="3" customWidth="1"/>
    <col min="9733" max="9733" width="11.44140625" style="3" customWidth="1"/>
    <col min="9734" max="9734" width="11" style="3" customWidth="1"/>
    <col min="9735" max="9735" width="13" style="3" customWidth="1"/>
    <col min="9736" max="9982" width="9.109375" style="3"/>
    <col min="9983" max="9983" width="27.33203125" style="3" customWidth="1"/>
    <col min="9984" max="9984" width="38.6640625" style="3" customWidth="1"/>
    <col min="9985" max="9985" width="20" style="3" bestFit="1" customWidth="1"/>
    <col min="9986" max="9986" width="22" style="3" bestFit="1" customWidth="1"/>
    <col min="9987" max="9987" width="10.6640625" style="3" customWidth="1"/>
    <col min="9988" max="9988" width="12" style="3" customWidth="1"/>
    <col min="9989" max="9989" width="11.44140625" style="3" customWidth="1"/>
    <col min="9990" max="9990" width="11" style="3" customWidth="1"/>
    <col min="9991" max="9991" width="13" style="3" customWidth="1"/>
    <col min="9992" max="10238" width="9.109375" style="3"/>
    <col min="10239" max="10239" width="27.33203125" style="3" customWidth="1"/>
    <col min="10240" max="10240" width="38.6640625" style="3" customWidth="1"/>
    <col min="10241" max="10241" width="20" style="3" bestFit="1" customWidth="1"/>
    <col min="10242" max="10242" width="22" style="3" bestFit="1" customWidth="1"/>
    <col min="10243" max="10243" width="10.6640625" style="3" customWidth="1"/>
    <col min="10244" max="10244" width="12" style="3" customWidth="1"/>
    <col min="10245" max="10245" width="11.44140625" style="3" customWidth="1"/>
    <col min="10246" max="10246" width="11" style="3" customWidth="1"/>
    <col min="10247" max="10247" width="13" style="3" customWidth="1"/>
    <col min="10248" max="10494" width="9.109375" style="3"/>
    <col min="10495" max="10495" width="27.33203125" style="3" customWidth="1"/>
    <col min="10496" max="10496" width="38.6640625" style="3" customWidth="1"/>
    <col min="10497" max="10497" width="20" style="3" bestFit="1" customWidth="1"/>
    <col min="10498" max="10498" width="22" style="3" bestFit="1" customWidth="1"/>
    <col min="10499" max="10499" width="10.6640625" style="3" customWidth="1"/>
    <col min="10500" max="10500" width="12" style="3" customWidth="1"/>
    <col min="10501" max="10501" width="11.44140625" style="3" customWidth="1"/>
    <col min="10502" max="10502" width="11" style="3" customWidth="1"/>
    <col min="10503" max="10503" width="13" style="3" customWidth="1"/>
    <col min="10504" max="10750" width="9.109375" style="3"/>
    <col min="10751" max="10751" width="27.33203125" style="3" customWidth="1"/>
    <col min="10752" max="10752" width="38.6640625" style="3" customWidth="1"/>
    <col min="10753" max="10753" width="20" style="3" bestFit="1" customWidth="1"/>
    <col min="10754" max="10754" width="22" style="3" bestFit="1" customWidth="1"/>
    <col min="10755" max="10755" width="10.6640625" style="3" customWidth="1"/>
    <col min="10756" max="10756" width="12" style="3" customWidth="1"/>
    <col min="10757" max="10757" width="11.44140625" style="3" customWidth="1"/>
    <col min="10758" max="10758" width="11" style="3" customWidth="1"/>
    <col min="10759" max="10759" width="13" style="3" customWidth="1"/>
    <col min="10760" max="11006" width="9.109375" style="3"/>
    <col min="11007" max="11007" width="27.33203125" style="3" customWidth="1"/>
    <col min="11008" max="11008" width="38.6640625" style="3" customWidth="1"/>
    <col min="11009" max="11009" width="20" style="3" bestFit="1" customWidth="1"/>
    <col min="11010" max="11010" width="22" style="3" bestFit="1" customWidth="1"/>
    <col min="11011" max="11011" width="10.6640625" style="3" customWidth="1"/>
    <col min="11012" max="11012" width="12" style="3" customWidth="1"/>
    <col min="11013" max="11013" width="11.44140625" style="3" customWidth="1"/>
    <col min="11014" max="11014" width="11" style="3" customWidth="1"/>
    <col min="11015" max="11015" width="13" style="3" customWidth="1"/>
    <col min="11016" max="11262" width="9.109375" style="3"/>
    <col min="11263" max="11263" width="27.33203125" style="3" customWidth="1"/>
    <col min="11264" max="11264" width="38.6640625" style="3" customWidth="1"/>
    <col min="11265" max="11265" width="20" style="3" bestFit="1" customWidth="1"/>
    <col min="11266" max="11266" width="22" style="3" bestFit="1" customWidth="1"/>
    <col min="11267" max="11267" width="10.6640625" style="3" customWidth="1"/>
    <col min="11268" max="11268" width="12" style="3" customWidth="1"/>
    <col min="11269" max="11269" width="11.44140625" style="3" customWidth="1"/>
    <col min="11270" max="11270" width="11" style="3" customWidth="1"/>
    <col min="11271" max="11271" width="13" style="3" customWidth="1"/>
    <col min="11272" max="11518" width="9.109375" style="3"/>
    <col min="11519" max="11519" width="27.33203125" style="3" customWidth="1"/>
    <col min="11520" max="11520" width="38.6640625" style="3" customWidth="1"/>
    <col min="11521" max="11521" width="20" style="3" bestFit="1" customWidth="1"/>
    <col min="11522" max="11522" width="22" style="3" bestFit="1" customWidth="1"/>
    <col min="11523" max="11523" width="10.6640625" style="3" customWidth="1"/>
    <col min="11524" max="11524" width="12" style="3" customWidth="1"/>
    <col min="11525" max="11525" width="11.44140625" style="3" customWidth="1"/>
    <col min="11526" max="11526" width="11" style="3" customWidth="1"/>
    <col min="11527" max="11527" width="13" style="3" customWidth="1"/>
    <col min="11528" max="11774" width="9.109375" style="3"/>
    <col min="11775" max="11775" width="27.33203125" style="3" customWidth="1"/>
    <col min="11776" max="11776" width="38.6640625" style="3" customWidth="1"/>
    <col min="11777" max="11777" width="20" style="3" bestFit="1" customWidth="1"/>
    <col min="11778" max="11778" width="22" style="3" bestFit="1" customWidth="1"/>
    <col min="11779" max="11779" width="10.6640625" style="3" customWidth="1"/>
    <col min="11780" max="11780" width="12" style="3" customWidth="1"/>
    <col min="11781" max="11781" width="11.44140625" style="3" customWidth="1"/>
    <col min="11782" max="11782" width="11" style="3" customWidth="1"/>
    <col min="11783" max="11783" width="13" style="3" customWidth="1"/>
    <col min="11784" max="12030" width="9.109375" style="3"/>
    <col min="12031" max="12031" width="27.33203125" style="3" customWidth="1"/>
    <col min="12032" max="12032" width="38.6640625" style="3" customWidth="1"/>
    <col min="12033" max="12033" width="20" style="3" bestFit="1" customWidth="1"/>
    <col min="12034" max="12034" width="22" style="3" bestFit="1" customWidth="1"/>
    <col min="12035" max="12035" width="10.6640625" style="3" customWidth="1"/>
    <col min="12036" max="12036" width="12" style="3" customWidth="1"/>
    <col min="12037" max="12037" width="11.44140625" style="3" customWidth="1"/>
    <col min="12038" max="12038" width="11" style="3" customWidth="1"/>
    <col min="12039" max="12039" width="13" style="3" customWidth="1"/>
    <col min="12040" max="12286" width="9.109375" style="3"/>
    <col min="12287" max="12287" width="27.33203125" style="3" customWidth="1"/>
    <col min="12288" max="12288" width="38.6640625" style="3" customWidth="1"/>
    <col min="12289" max="12289" width="20" style="3" bestFit="1" customWidth="1"/>
    <col min="12290" max="12290" width="22" style="3" bestFit="1" customWidth="1"/>
    <col min="12291" max="12291" width="10.6640625" style="3" customWidth="1"/>
    <col min="12292" max="12292" width="12" style="3" customWidth="1"/>
    <col min="12293" max="12293" width="11.44140625" style="3" customWidth="1"/>
    <col min="12294" max="12294" width="11" style="3" customWidth="1"/>
    <col min="12295" max="12295" width="13" style="3" customWidth="1"/>
    <col min="12296" max="12542" width="9.109375" style="3"/>
    <col min="12543" max="12543" width="27.33203125" style="3" customWidth="1"/>
    <col min="12544" max="12544" width="38.6640625" style="3" customWidth="1"/>
    <col min="12545" max="12545" width="20" style="3" bestFit="1" customWidth="1"/>
    <col min="12546" max="12546" width="22" style="3" bestFit="1" customWidth="1"/>
    <col min="12547" max="12547" width="10.6640625" style="3" customWidth="1"/>
    <col min="12548" max="12548" width="12" style="3" customWidth="1"/>
    <col min="12549" max="12549" width="11.44140625" style="3" customWidth="1"/>
    <col min="12550" max="12550" width="11" style="3" customWidth="1"/>
    <col min="12551" max="12551" width="13" style="3" customWidth="1"/>
    <col min="12552" max="12798" width="9.109375" style="3"/>
    <col min="12799" max="12799" width="27.33203125" style="3" customWidth="1"/>
    <col min="12800" max="12800" width="38.6640625" style="3" customWidth="1"/>
    <col min="12801" max="12801" width="20" style="3" bestFit="1" customWidth="1"/>
    <col min="12802" max="12802" width="22" style="3" bestFit="1" customWidth="1"/>
    <col min="12803" max="12803" width="10.6640625" style="3" customWidth="1"/>
    <col min="12804" max="12804" width="12" style="3" customWidth="1"/>
    <col min="12805" max="12805" width="11.44140625" style="3" customWidth="1"/>
    <col min="12806" max="12806" width="11" style="3" customWidth="1"/>
    <col min="12807" max="12807" width="13" style="3" customWidth="1"/>
    <col min="12808" max="13054" width="9.109375" style="3"/>
    <col min="13055" max="13055" width="27.33203125" style="3" customWidth="1"/>
    <col min="13056" max="13056" width="38.6640625" style="3" customWidth="1"/>
    <col min="13057" max="13057" width="20" style="3" bestFit="1" customWidth="1"/>
    <col min="13058" max="13058" width="22" style="3" bestFit="1" customWidth="1"/>
    <col min="13059" max="13059" width="10.6640625" style="3" customWidth="1"/>
    <col min="13060" max="13060" width="12" style="3" customWidth="1"/>
    <col min="13061" max="13061" width="11.44140625" style="3" customWidth="1"/>
    <col min="13062" max="13062" width="11" style="3" customWidth="1"/>
    <col min="13063" max="13063" width="13" style="3" customWidth="1"/>
    <col min="13064" max="13310" width="9.109375" style="3"/>
    <col min="13311" max="13311" width="27.33203125" style="3" customWidth="1"/>
    <col min="13312" max="13312" width="38.6640625" style="3" customWidth="1"/>
    <col min="13313" max="13313" width="20" style="3" bestFit="1" customWidth="1"/>
    <col min="13314" max="13314" width="22" style="3" bestFit="1" customWidth="1"/>
    <col min="13315" max="13315" width="10.6640625" style="3" customWidth="1"/>
    <col min="13316" max="13316" width="12" style="3" customWidth="1"/>
    <col min="13317" max="13317" width="11.44140625" style="3" customWidth="1"/>
    <col min="13318" max="13318" width="11" style="3" customWidth="1"/>
    <col min="13319" max="13319" width="13" style="3" customWidth="1"/>
    <col min="13320" max="13566" width="9.109375" style="3"/>
    <col min="13567" max="13567" width="27.33203125" style="3" customWidth="1"/>
    <col min="13568" max="13568" width="38.6640625" style="3" customWidth="1"/>
    <col min="13569" max="13569" width="20" style="3" bestFit="1" customWidth="1"/>
    <col min="13570" max="13570" width="22" style="3" bestFit="1" customWidth="1"/>
    <col min="13571" max="13571" width="10.6640625" style="3" customWidth="1"/>
    <col min="13572" max="13572" width="12" style="3" customWidth="1"/>
    <col min="13573" max="13573" width="11.44140625" style="3" customWidth="1"/>
    <col min="13574" max="13574" width="11" style="3" customWidth="1"/>
    <col min="13575" max="13575" width="13" style="3" customWidth="1"/>
    <col min="13576" max="13822" width="9.109375" style="3"/>
    <col min="13823" max="13823" width="27.33203125" style="3" customWidth="1"/>
    <col min="13824" max="13824" width="38.6640625" style="3" customWidth="1"/>
    <col min="13825" max="13825" width="20" style="3" bestFit="1" customWidth="1"/>
    <col min="13826" max="13826" width="22" style="3" bestFit="1" customWidth="1"/>
    <col min="13827" max="13827" width="10.6640625" style="3" customWidth="1"/>
    <col min="13828" max="13828" width="12" style="3" customWidth="1"/>
    <col min="13829" max="13829" width="11.44140625" style="3" customWidth="1"/>
    <col min="13830" max="13830" width="11" style="3" customWidth="1"/>
    <col min="13831" max="13831" width="13" style="3" customWidth="1"/>
    <col min="13832" max="14078" width="9.109375" style="3"/>
    <col min="14079" max="14079" width="27.33203125" style="3" customWidth="1"/>
    <col min="14080" max="14080" width="38.6640625" style="3" customWidth="1"/>
    <col min="14081" max="14081" width="20" style="3" bestFit="1" customWidth="1"/>
    <col min="14082" max="14082" width="22" style="3" bestFit="1" customWidth="1"/>
    <col min="14083" max="14083" width="10.6640625" style="3" customWidth="1"/>
    <col min="14084" max="14084" width="12" style="3" customWidth="1"/>
    <col min="14085" max="14085" width="11.44140625" style="3" customWidth="1"/>
    <col min="14086" max="14086" width="11" style="3" customWidth="1"/>
    <col min="14087" max="14087" width="13" style="3" customWidth="1"/>
    <col min="14088" max="14334" width="9.109375" style="3"/>
    <col min="14335" max="14335" width="27.33203125" style="3" customWidth="1"/>
    <col min="14336" max="14336" width="38.6640625" style="3" customWidth="1"/>
    <col min="14337" max="14337" width="20" style="3" bestFit="1" customWidth="1"/>
    <col min="14338" max="14338" width="22" style="3" bestFit="1" customWidth="1"/>
    <col min="14339" max="14339" width="10.6640625" style="3" customWidth="1"/>
    <col min="14340" max="14340" width="12" style="3" customWidth="1"/>
    <col min="14341" max="14341" width="11.44140625" style="3" customWidth="1"/>
    <col min="14342" max="14342" width="11" style="3" customWidth="1"/>
    <col min="14343" max="14343" width="13" style="3" customWidth="1"/>
    <col min="14344" max="14590" width="9.109375" style="3"/>
    <col min="14591" max="14591" width="27.33203125" style="3" customWidth="1"/>
    <col min="14592" max="14592" width="38.6640625" style="3" customWidth="1"/>
    <col min="14593" max="14593" width="20" style="3" bestFit="1" customWidth="1"/>
    <col min="14594" max="14594" width="22" style="3" bestFit="1" customWidth="1"/>
    <col min="14595" max="14595" width="10.6640625" style="3" customWidth="1"/>
    <col min="14596" max="14596" width="12" style="3" customWidth="1"/>
    <col min="14597" max="14597" width="11.44140625" style="3" customWidth="1"/>
    <col min="14598" max="14598" width="11" style="3" customWidth="1"/>
    <col min="14599" max="14599" width="13" style="3" customWidth="1"/>
    <col min="14600" max="14846" width="9.109375" style="3"/>
    <col min="14847" max="14847" width="27.33203125" style="3" customWidth="1"/>
    <col min="14848" max="14848" width="38.6640625" style="3" customWidth="1"/>
    <col min="14849" max="14849" width="20" style="3" bestFit="1" customWidth="1"/>
    <col min="14850" max="14850" width="22" style="3" bestFit="1" customWidth="1"/>
    <col min="14851" max="14851" width="10.6640625" style="3" customWidth="1"/>
    <col min="14852" max="14852" width="12" style="3" customWidth="1"/>
    <col min="14853" max="14853" width="11.44140625" style="3" customWidth="1"/>
    <col min="14854" max="14854" width="11" style="3" customWidth="1"/>
    <col min="14855" max="14855" width="13" style="3" customWidth="1"/>
    <col min="14856" max="15102" width="9.109375" style="3"/>
    <col min="15103" max="15103" width="27.33203125" style="3" customWidth="1"/>
    <col min="15104" max="15104" width="38.6640625" style="3" customWidth="1"/>
    <col min="15105" max="15105" width="20" style="3" bestFit="1" customWidth="1"/>
    <col min="15106" max="15106" width="22" style="3" bestFit="1" customWidth="1"/>
    <col min="15107" max="15107" width="10.6640625" style="3" customWidth="1"/>
    <col min="15108" max="15108" width="12" style="3" customWidth="1"/>
    <col min="15109" max="15109" width="11.44140625" style="3" customWidth="1"/>
    <col min="15110" max="15110" width="11" style="3" customWidth="1"/>
    <col min="15111" max="15111" width="13" style="3" customWidth="1"/>
    <col min="15112" max="15358" width="9.109375" style="3"/>
    <col min="15359" max="15359" width="27.33203125" style="3" customWidth="1"/>
    <col min="15360" max="15360" width="38.6640625" style="3" customWidth="1"/>
    <col min="15361" max="15361" width="20" style="3" bestFit="1" customWidth="1"/>
    <col min="15362" max="15362" width="22" style="3" bestFit="1" customWidth="1"/>
    <col min="15363" max="15363" width="10.6640625" style="3" customWidth="1"/>
    <col min="15364" max="15364" width="12" style="3" customWidth="1"/>
    <col min="15365" max="15365" width="11.44140625" style="3" customWidth="1"/>
    <col min="15366" max="15366" width="11" style="3" customWidth="1"/>
    <col min="15367" max="15367" width="13" style="3" customWidth="1"/>
    <col min="15368" max="15614" width="9.109375" style="3"/>
    <col min="15615" max="15615" width="27.33203125" style="3" customWidth="1"/>
    <col min="15616" max="15616" width="38.6640625" style="3" customWidth="1"/>
    <col min="15617" max="15617" width="20" style="3" bestFit="1" customWidth="1"/>
    <col min="15618" max="15618" width="22" style="3" bestFit="1" customWidth="1"/>
    <col min="15619" max="15619" width="10.6640625" style="3" customWidth="1"/>
    <col min="15620" max="15620" width="12" style="3" customWidth="1"/>
    <col min="15621" max="15621" width="11.44140625" style="3" customWidth="1"/>
    <col min="15622" max="15622" width="11" style="3" customWidth="1"/>
    <col min="15623" max="15623" width="13" style="3" customWidth="1"/>
    <col min="15624" max="15870" width="9.109375" style="3"/>
    <col min="15871" max="15871" width="27.33203125" style="3" customWidth="1"/>
    <col min="15872" max="15872" width="38.6640625" style="3" customWidth="1"/>
    <col min="15873" max="15873" width="20" style="3" bestFit="1" customWidth="1"/>
    <col min="15874" max="15874" width="22" style="3" bestFit="1" customWidth="1"/>
    <col min="15875" max="15875" width="10.6640625" style="3" customWidth="1"/>
    <col min="15876" max="15876" width="12" style="3" customWidth="1"/>
    <col min="15877" max="15877" width="11.44140625" style="3" customWidth="1"/>
    <col min="15878" max="15878" width="11" style="3" customWidth="1"/>
    <col min="15879" max="15879" width="13" style="3" customWidth="1"/>
    <col min="15880" max="16126" width="9.109375" style="3"/>
    <col min="16127" max="16127" width="27.33203125" style="3" customWidth="1"/>
    <col min="16128" max="16128" width="38.6640625" style="3" customWidth="1"/>
    <col min="16129" max="16129" width="20" style="3" bestFit="1" customWidth="1"/>
    <col min="16130" max="16130" width="22" style="3" bestFit="1" customWidth="1"/>
    <col min="16131" max="16131" width="10.6640625" style="3" customWidth="1"/>
    <col min="16132" max="16132" width="12" style="3" customWidth="1"/>
    <col min="16133" max="16133" width="11.44140625" style="3" customWidth="1"/>
    <col min="16134" max="16134" width="11" style="3" customWidth="1"/>
    <col min="16135" max="16135" width="13" style="3" customWidth="1"/>
    <col min="16136" max="16384" width="9.109375" style="3"/>
  </cols>
  <sheetData>
    <row r="1" spans="1:20" s="1" customFormat="1" ht="48.75" customHeight="1" x14ac:dyDescent="0.25">
      <c r="A1" s="8"/>
      <c r="B1" s="202" t="s">
        <v>107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Q1" s="77"/>
      <c r="R1" s="79"/>
      <c r="S1" s="79"/>
      <c r="T1" s="79"/>
    </row>
    <row r="2" spans="1:20" s="1" customFormat="1" ht="21" customHeight="1" x14ac:dyDescent="0.2">
      <c r="A2" s="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9"/>
      <c r="S2" s="79"/>
      <c r="T2" s="79"/>
    </row>
    <row r="3" spans="1:20" s="1" customFormat="1" ht="7.5" customHeight="1" x14ac:dyDescent="0.2">
      <c r="A3" s="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80"/>
      <c r="S3" s="80"/>
      <c r="T3" s="80"/>
    </row>
    <row r="4" spans="1:20" s="2" customFormat="1" ht="62.25" customHeight="1" x14ac:dyDescent="0.25">
      <c r="A4" s="206"/>
      <c r="B4" s="212" t="s">
        <v>6</v>
      </c>
      <c r="C4" s="211" t="s">
        <v>22</v>
      </c>
      <c r="D4" s="212" t="s">
        <v>100</v>
      </c>
      <c r="E4" s="215" t="s">
        <v>3</v>
      </c>
      <c r="F4" s="215" t="s">
        <v>4</v>
      </c>
      <c r="G4" s="225" t="s">
        <v>5</v>
      </c>
      <c r="H4" s="226"/>
      <c r="I4" s="226"/>
      <c r="J4" s="226"/>
      <c r="K4" s="226"/>
      <c r="L4" s="226"/>
      <c r="M4" s="226"/>
      <c r="N4" s="227"/>
      <c r="O4" s="224" t="s">
        <v>27</v>
      </c>
      <c r="P4" s="198" t="s">
        <v>108</v>
      </c>
      <c r="Q4" s="199"/>
    </row>
    <row r="5" spans="1:20" s="2" customFormat="1" ht="15.75" customHeight="1" x14ac:dyDescent="0.25">
      <c r="A5" s="206"/>
      <c r="B5" s="213"/>
      <c r="C5" s="211"/>
      <c r="D5" s="222"/>
      <c r="E5" s="215"/>
      <c r="F5" s="215"/>
      <c r="G5" s="211" t="s">
        <v>51</v>
      </c>
      <c r="H5" s="211"/>
      <c r="I5" s="228" t="s">
        <v>48</v>
      </c>
      <c r="J5" s="228"/>
      <c r="K5" s="211" t="s">
        <v>49</v>
      </c>
      <c r="L5" s="211"/>
      <c r="M5" s="211" t="s">
        <v>50</v>
      </c>
      <c r="N5" s="211"/>
      <c r="O5" s="224"/>
      <c r="P5" s="200"/>
      <c r="Q5" s="201"/>
    </row>
    <row r="6" spans="1:20" s="2" customFormat="1" ht="78" customHeight="1" x14ac:dyDescent="0.3">
      <c r="A6" s="206"/>
      <c r="B6" s="214"/>
      <c r="C6" s="211"/>
      <c r="D6" s="223"/>
      <c r="E6" s="215"/>
      <c r="F6" s="215"/>
      <c r="G6" s="7" t="s">
        <v>0</v>
      </c>
      <c r="H6" s="7" t="s">
        <v>1</v>
      </c>
      <c r="I6" s="31" t="s">
        <v>0</v>
      </c>
      <c r="J6" s="31" t="s">
        <v>1</v>
      </c>
      <c r="K6" s="27" t="s">
        <v>0</v>
      </c>
      <c r="L6" s="27" t="s">
        <v>1</v>
      </c>
      <c r="M6" s="27" t="s">
        <v>0</v>
      </c>
      <c r="N6" s="27" t="s">
        <v>1</v>
      </c>
      <c r="O6" s="224"/>
      <c r="P6" s="142" t="s">
        <v>0</v>
      </c>
      <c r="Q6" s="142" t="s">
        <v>1</v>
      </c>
    </row>
    <row r="7" spans="1:20" s="2" customFormat="1" ht="15" customHeight="1" x14ac:dyDescent="0.25">
      <c r="A7" s="71"/>
      <c r="B7" s="72">
        <v>1</v>
      </c>
      <c r="C7" s="73">
        <v>2</v>
      </c>
      <c r="D7" s="174"/>
      <c r="E7" s="74">
        <v>3</v>
      </c>
      <c r="F7" s="74">
        <v>4</v>
      </c>
      <c r="G7" s="73">
        <v>5</v>
      </c>
      <c r="H7" s="73">
        <v>6</v>
      </c>
      <c r="I7" s="81">
        <v>7</v>
      </c>
      <c r="J7" s="81">
        <v>8</v>
      </c>
      <c r="K7" s="73">
        <v>9</v>
      </c>
      <c r="L7" s="73">
        <v>10</v>
      </c>
      <c r="M7" s="73">
        <v>11</v>
      </c>
      <c r="N7" s="73">
        <v>12</v>
      </c>
      <c r="O7" s="75">
        <v>13</v>
      </c>
      <c r="P7" s="143" t="s">
        <v>73</v>
      </c>
      <c r="Q7" s="144" t="s">
        <v>74</v>
      </c>
    </row>
    <row r="8" spans="1:20" s="1" customFormat="1" ht="20.25" customHeight="1" thickBot="1" x14ac:dyDescent="0.35">
      <c r="A8" s="11"/>
      <c r="B8" s="218" t="s">
        <v>7</v>
      </c>
      <c r="C8" s="218"/>
      <c r="D8" s="218"/>
      <c r="E8" s="218"/>
      <c r="F8" s="218"/>
      <c r="G8" s="218"/>
      <c r="H8" s="218"/>
      <c r="I8" s="34"/>
      <c r="J8" s="34"/>
      <c r="K8" s="34"/>
      <c r="L8" s="51"/>
      <c r="M8" s="51"/>
      <c r="N8" s="62"/>
      <c r="O8" s="56"/>
      <c r="P8" s="145"/>
      <c r="Q8" s="146"/>
    </row>
    <row r="9" spans="1:20" ht="17.25" customHeight="1" x14ac:dyDescent="0.3">
      <c r="A9" s="207">
        <v>1</v>
      </c>
      <c r="B9" s="219" t="s">
        <v>77</v>
      </c>
      <c r="C9" s="12" t="s">
        <v>8</v>
      </c>
      <c r="D9" s="180"/>
      <c r="E9" s="92"/>
      <c r="F9" s="92"/>
      <c r="G9" s="92"/>
      <c r="H9" s="82"/>
      <c r="I9" s="95"/>
      <c r="J9" s="95"/>
      <c r="K9" s="95"/>
      <c r="L9" s="95"/>
      <c r="M9" s="105"/>
      <c r="N9" s="106"/>
      <c r="O9" s="57"/>
      <c r="P9" s="147">
        <f>G9+I9+K9+M9</f>
        <v>0</v>
      </c>
      <c r="Q9" s="148">
        <f>H9+J9+L9+N9</f>
        <v>0</v>
      </c>
      <c r="R9" s="3"/>
      <c r="S9" s="3"/>
      <c r="T9" s="3"/>
    </row>
    <row r="10" spans="1:20" ht="17.25" customHeight="1" x14ac:dyDescent="0.3">
      <c r="A10" s="207"/>
      <c r="B10" s="220"/>
      <c r="C10" s="6" t="s">
        <v>24</v>
      </c>
      <c r="D10" s="6"/>
      <c r="E10" s="92"/>
      <c r="F10" s="92"/>
      <c r="G10" s="92"/>
      <c r="H10" s="82"/>
      <c r="I10" s="95"/>
      <c r="J10" s="95"/>
      <c r="K10" s="95"/>
      <c r="L10" s="95"/>
      <c r="M10" s="105"/>
      <c r="N10" s="106"/>
      <c r="O10" s="57"/>
      <c r="P10" s="149"/>
      <c r="Q10" s="150"/>
      <c r="R10" s="3"/>
      <c r="S10" s="3"/>
      <c r="T10" s="3"/>
    </row>
    <row r="11" spans="1:20" ht="17.25" customHeight="1" x14ac:dyDescent="0.3">
      <c r="A11" s="207"/>
      <c r="B11" s="220"/>
      <c r="C11" s="6" t="s">
        <v>25</v>
      </c>
      <c r="D11" s="6"/>
      <c r="E11" s="92">
        <v>7</v>
      </c>
      <c r="F11" s="92">
        <v>7</v>
      </c>
      <c r="G11" s="92">
        <v>6.8</v>
      </c>
      <c r="H11" s="82">
        <v>6.8</v>
      </c>
      <c r="I11" s="95"/>
      <c r="J11" s="95"/>
      <c r="K11" s="95"/>
      <c r="L11" s="95"/>
      <c r="M11" s="105">
        <v>0.2</v>
      </c>
      <c r="N11" s="106"/>
      <c r="O11" s="57"/>
      <c r="P11" s="149">
        <f t="shared" ref="P11:Q65" si="0">G11+I11+K11+M11</f>
        <v>7</v>
      </c>
      <c r="Q11" s="150">
        <f t="shared" ref="Q11:Q65" si="1">H11+J11+L11+N11</f>
        <v>6.8</v>
      </c>
      <c r="R11" s="3"/>
      <c r="S11" s="3"/>
      <c r="T11" s="3"/>
    </row>
    <row r="12" spans="1:20" ht="17.25" customHeight="1" x14ac:dyDescent="0.3">
      <c r="A12" s="207"/>
      <c r="B12" s="220"/>
      <c r="C12" s="6" t="s">
        <v>26</v>
      </c>
      <c r="D12" s="6"/>
      <c r="E12" s="92"/>
      <c r="F12" s="92"/>
      <c r="G12" s="92"/>
      <c r="H12" s="82"/>
      <c r="I12" s="95"/>
      <c r="J12" s="95"/>
      <c r="K12" s="95"/>
      <c r="L12" s="95"/>
      <c r="M12" s="105"/>
      <c r="N12" s="106"/>
      <c r="O12" s="57"/>
      <c r="P12" s="149">
        <f t="shared" si="0"/>
        <v>0</v>
      </c>
      <c r="Q12" s="150">
        <f t="shared" si="1"/>
        <v>0</v>
      </c>
      <c r="R12" s="3"/>
      <c r="S12" s="3"/>
      <c r="T12" s="3"/>
    </row>
    <row r="13" spans="1:20" ht="15.75" customHeight="1" x14ac:dyDescent="0.3">
      <c r="A13" s="207"/>
      <c r="B13" s="220"/>
      <c r="C13" s="13" t="s">
        <v>11</v>
      </c>
      <c r="D13" s="181"/>
      <c r="E13" s="92"/>
      <c r="F13" s="92"/>
      <c r="G13" s="92"/>
      <c r="H13" s="107"/>
      <c r="I13" s="95"/>
      <c r="J13" s="95"/>
      <c r="K13" s="95"/>
      <c r="L13" s="95"/>
      <c r="M13" s="105"/>
      <c r="N13" s="106"/>
      <c r="O13" s="58"/>
      <c r="P13" s="149">
        <f t="shared" si="0"/>
        <v>0</v>
      </c>
      <c r="Q13" s="150">
        <f t="shared" si="1"/>
        <v>0</v>
      </c>
      <c r="R13" s="3"/>
      <c r="S13" s="3"/>
      <c r="T13" s="3"/>
    </row>
    <row r="14" spans="1:20" ht="17.25" customHeight="1" x14ac:dyDescent="0.3">
      <c r="A14" s="207"/>
      <c r="B14" s="220"/>
      <c r="C14" s="6" t="s">
        <v>24</v>
      </c>
      <c r="D14" s="6"/>
      <c r="E14" s="92"/>
      <c r="F14" s="92"/>
      <c r="G14" s="92"/>
      <c r="H14" s="107"/>
      <c r="I14" s="95"/>
      <c r="J14" s="95"/>
      <c r="K14" s="95"/>
      <c r="L14" s="95"/>
      <c r="M14" s="105"/>
      <c r="N14" s="106"/>
      <c r="O14" s="58"/>
      <c r="P14" s="149">
        <f t="shared" si="0"/>
        <v>0</v>
      </c>
      <c r="Q14" s="150">
        <f t="shared" si="1"/>
        <v>0</v>
      </c>
      <c r="R14" s="3"/>
      <c r="S14" s="3"/>
      <c r="T14" s="3"/>
    </row>
    <row r="15" spans="1:20" ht="17.25" customHeight="1" x14ac:dyDescent="0.3">
      <c r="A15" s="207"/>
      <c r="B15" s="220"/>
      <c r="C15" s="6" t="s">
        <v>25</v>
      </c>
      <c r="D15" s="6"/>
      <c r="E15" s="92">
        <v>90</v>
      </c>
      <c r="F15" s="92">
        <v>90</v>
      </c>
      <c r="G15" s="92"/>
      <c r="H15" s="107"/>
      <c r="I15" s="95">
        <v>90</v>
      </c>
      <c r="J15" s="95">
        <v>90</v>
      </c>
      <c r="K15" s="95"/>
      <c r="L15" s="95"/>
      <c r="M15" s="105"/>
      <c r="N15" s="106"/>
      <c r="O15" s="58"/>
      <c r="P15" s="149">
        <f t="shared" si="0"/>
        <v>90</v>
      </c>
      <c r="Q15" s="150">
        <f t="shared" si="1"/>
        <v>90</v>
      </c>
      <c r="R15" s="3"/>
      <c r="S15" s="3"/>
      <c r="T15" s="3"/>
    </row>
    <row r="16" spans="1:20" ht="17.25" customHeight="1" x14ac:dyDescent="0.3">
      <c r="A16" s="207"/>
      <c r="B16" s="220"/>
      <c r="C16" s="6" t="s">
        <v>26</v>
      </c>
      <c r="D16" s="180"/>
      <c r="E16" s="92"/>
      <c r="F16" s="92"/>
      <c r="G16" s="92"/>
      <c r="H16" s="107"/>
      <c r="I16" s="95"/>
      <c r="J16" s="95"/>
      <c r="K16" s="95"/>
      <c r="L16" s="95"/>
      <c r="M16" s="105"/>
      <c r="N16" s="106"/>
      <c r="O16" s="58"/>
      <c r="P16" s="149">
        <f t="shared" si="0"/>
        <v>0</v>
      </c>
      <c r="Q16" s="150">
        <f t="shared" si="1"/>
        <v>0</v>
      </c>
      <c r="R16" s="3"/>
      <c r="S16" s="3"/>
      <c r="T16" s="3"/>
    </row>
    <row r="17" spans="1:20" ht="15.75" customHeight="1" x14ac:dyDescent="0.3">
      <c r="A17" s="207"/>
      <c r="B17" s="220"/>
      <c r="C17" s="12" t="s">
        <v>9</v>
      </c>
      <c r="D17" s="180"/>
      <c r="E17" s="92"/>
      <c r="F17" s="92"/>
      <c r="G17" s="92"/>
      <c r="H17" s="82"/>
      <c r="I17" s="95"/>
      <c r="J17" s="95"/>
      <c r="K17" s="95"/>
      <c r="L17" s="95"/>
      <c r="M17" s="105"/>
      <c r="N17" s="106"/>
      <c r="O17" s="57"/>
      <c r="P17" s="149">
        <f t="shared" si="0"/>
        <v>0</v>
      </c>
      <c r="Q17" s="150">
        <f t="shared" si="1"/>
        <v>0</v>
      </c>
      <c r="R17" s="3"/>
      <c r="S17" s="3"/>
      <c r="T17" s="3"/>
    </row>
    <row r="18" spans="1:20" ht="17.25" customHeight="1" x14ac:dyDescent="0.3">
      <c r="A18" s="207"/>
      <c r="B18" s="220"/>
      <c r="C18" s="6" t="s">
        <v>24</v>
      </c>
      <c r="D18" s="180"/>
      <c r="E18" s="92"/>
      <c r="F18" s="92"/>
      <c r="G18" s="92"/>
      <c r="H18" s="107"/>
      <c r="I18" s="95"/>
      <c r="J18" s="95"/>
      <c r="K18" s="95"/>
      <c r="L18" s="95"/>
      <c r="M18" s="105"/>
      <c r="N18" s="106"/>
      <c r="O18" s="58"/>
      <c r="P18" s="149">
        <f t="shared" si="0"/>
        <v>0</v>
      </c>
      <c r="Q18" s="150">
        <f t="shared" si="1"/>
        <v>0</v>
      </c>
      <c r="R18" s="3"/>
      <c r="S18" s="3"/>
      <c r="T18" s="3"/>
    </row>
    <row r="19" spans="1:20" ht="17.25" customHeight="1" x14ac:dyDescent="0.3">
      <c r="A19" s="207"/>
      <c r="B19" s="220"/>
      <c r="C19" s="6" t="s">
        <v>25</v>
      </c>
      <c r="D19" s="180"/>
      <c r="E19" s="92">
        <v>155</v>
      </c>
      <c r="F19" s="92">
        <v>155</v>
      </c>
      <c r="G19" s="92"/>
      <c r="H19" s="82"/>
      <c r="I19" s="95">
        <v>153.1</v>
      </c>
      <c r="J19" s="95">
        <v>153.1</v>
      </c>
      <c r="K19" s="95">
        <v>1.8</v>
      </c>
      <c r="L19" s="95">
        <v>1.8</v>
      </c>
      <c r="M19" s="105">
        <v>0.1</v>
      </c>
      <c r="N19" s="106"/>
      <c r="O19" s="58"/>
      <c r="P19" s="151">
        <f t="shared" si="0"/>
        <v>155</v>
      </c>
      <c r="Q19" s="152">
        <f t="shared" si="1"/>
        <v>154.9</v>
      </c>
      <c r="R19" s="3"/>
      <c r="S19" s="3"/>
      <c r="T19" s="3"/>
    </row>
    <row r="20" spans="1:20" ht="17.25" customHeight="1" x14ac:dyDescent="0.3">
      <c r="A20" s="207"/>
      <c r="B20" s="220"/>
      <c r="C20" s="6" t="s">
        <v>26</v>
      </c>
      <c r="D20" s="180"/>
      <c r="E20" s="92"/>
      <c r="F20" s="92"/>
      <c r="G20" s="92"/>
      <c r="H20" s="107"/>
      <c r="I20" s="95"/>
      <c r="J20" s="95"/>
      <c r="K20" s="95"/>
      <c r="L20" s="95"/>
      <c r="M20" s="105"/>
      <c r="N20" s="106"/>
      <c r="O20" s="58"/>
      <c r="P20" s="151">
        <f t="shared" si="0"/>
        <v>0</v>
      </c>
      <c r="Q20" s="152">
        <f t="shared" si="1"/>
        <v>0</v>
      </c>
      <c r="R20" s="3"/>
      <c r="S20" s="3"/>
      <c r="T20" s="3"/>
    </row>
    <row r="21" spans="1:20" ht="17.25" customHeight="1" x14ac:dyDescent="0.3">
      <c r="A21" s="207"/>
      <c r="B21" s="220"/>
      <c r="C21" s="12" t="s">
        <v>97</v>
      </c>
      <c r="D21" s="180"/>
      <c r="E21" s="92"/>
      <c r="F21" s="92"/>
      <c r="G21" s="92"/>
      <c r="H21" s="107"/>
      <c r="I21" s="95"/>
      <c r="J21" s="95"/>
      <c r="K21" s="95"/>
      <c r="L21" s="95"/>
      <c r="M21" s="105"/>
      <c r="N21" s="106"/>
      <c r="O21" s="58"/>
      <c r="P21" s="151"/>
      <c r="Q21" s="152"/>
      <c r="R21" s="3"/>
      <c r="S21" s="3"/>
      <c r="T21" s="3"/>
    </row>
    <row r="22" spans="1:20" ht="17.25" customHeight="1" x14ac:dyDescent="0.3">
      <c r="A22" s="207"/>
      <c r="B22" s="220"/>
      <c r="C22" s="6" t="s">
        <v>24</v>
      </c>
      <c r="D22" s="180"/>
      <c r="E22" s="92"/>
      <c r="F22" s="92"/>
      <c r="G22" s="92"/>
      <c r="H22" s="107"/>
      <c r="I22" s="95"/>
      <c r="J22" s="95"/>
      <c r="K22" s="95"/>
      <c r="L22" s="95"/>
      <c r="M22" s="105"/>
      <c r="N22" s="106"/>
      <c r="O22" s="58"/>
      <c r="P22" s="151"/>
      <c r="Q22" s="152"/>
      <c r="R22" s="3"/>
      <c r="S22" s="3"/>
      <c r="T22" s="3"/>
    </row>
    <row r="23" spans="1:20" ht="17.25" customHeight="1" x14ac:dyDescent="0.3">
      <c r="A23" s="207"/>
      <c r="B23" s="220"/>
      <c r="C23" s="6" t="s">
        <v>25</v>
      </c>
      <c r="D23" s="180"/>
      <c r="E23" s="92">
        <v>59</v>
      </c>
      <c r="F23" s="92">
        <v>59</v>
      </c>
      <c r="G23" s="92"/>
      <c r="H23" s="107"/>
      <c r="I23" s="95">
        <v>50</v>
      </c>
      <c r="J23" s="95">
        <v>50</v>
      </c>
      <c r="K23" s="95">
        <v>8.6999999999999993</v>
      </c>
      <c r="L23" s="95">
        <v>8.6999999999999993</v>
      </c>
      <c r="M23" s="105">
        <v>0.3</v>
      </c>
      <c r="N23" s="106"/>
      <c r="O23" s="58"/>
      <c r="P23" s="151">
        <f t="shared" si="0"/>
        <v>59</v>
      </c>
      <c r="Q23" s="152">
        <f t="shared" si="0"/>
        <v>58.7</v>
      </c>
      <c r="R23" s="3"/>
      <c r="S23" s="3"/>
      <c r="T23" s="3"/>
    </row>
    <row r="24" spans="1:20" ht="17.25" customHeight="1" x14ac:dyDescent="0.3">
      <c r="A24" s="207"/>
      <c r="B24" s="220"/>
      <c r="C24" s="6" t="s">
        <v>26</v>
      </c>
      <c r="D24" s="180"/>
      <c r="E24" s="92"/>
      <c r="F24" s="92"/>
      <c r="G24" s="92"/>
      <c r="H24" s="107"/>
      <c r="I24" s="95"/>
      <c r="J24" s="95"/>
      <c r="K24" s="95"/>
      <c r="L24" s="95"/>
      <c r="M24" s="105"/>
      <c r="N24" s="106"/>
      <c r="O24" s="58"/>
      <c r="P24" s="151"/>
      <c r="Q24" s="152"/>
      <c r="R24" s="3"/>
      <c r="S24" s="3"/>
      <c r="T24" s="3"/>
    </row>
    <row r="25" spans="1:20" ht="15.75" customHeight="1" x14ac:dyDescent="0.3">
      <c r="A25" s="207"/>
      <c r="B25" s="220"/>
      <c r="C25" s="12" t="s">
        <v>55</v>
      </c>
      <c r="D25" s="180"/>
      <c r="E25" s="92"/>
      <c r="F25" s="92"/>
      <c r="G25" s="92"/>
      <c r="H25" s="82"/>
      <c r="I25" s="95"/>
      <c r="J25" s="95"/>
      <c r="K25" s="95"/>
      <c r="L25" s="95"/>
      <c r="M25" s="105"/>
      <c r="N25" s="106"/>
      <c r="O25" s="57"/>
      <c r="P25" s="149">
        <f t="shared" si="0"/>
        <v>0</v>
      </c>
      <c r="Q25" s="150">
        <f t="shared" si="1"/>
        <v>0</v>
      </c>
      <c r="R25" s="3"/>
      <c r="S25" s="3"/>
      <c r="T25" s="3"/>
    </row>
    <row r="26" spans="1:20" ht="15.75" customHeight="1" x14ac:dyDescent="0.3">
      <c r="A26" s="207"/>
      <c r="B26" s="220"/>
      <c r="C26" s="6" t="s">
        <v>24</v>
      </c>
      <c r="D26" s="180"/>
      <c r="E26" s="92"/>
      <c r="F26" s="92"/>
      <c r="G26" s="92"/>
      <c r="H26" s="82"/>
      <c r="I26" s="95"/>
      <c r="J26" s="95"/>
      <c r="K26" s="95"/>
      <c r="L26" s="95"/>
      <c r="M26" s="105"/>
      <c r="N26" s="106"/>
      <c r="O26" s="57"/>
      <c r="P26" s="151">
        <f t="shared" si="0"/>
        <v>0</v>
      </c>
      <c r="Q26" s="152">
        <f t="shared" si="1"/>
        <v>0</v>
      </c>
      <c r="R26" s="3"/>
      <c r="S26" s="3"/>
      <c r="T26" s="3"/>
    </row>
    <row r="27" spans="1:20" ht="15.75" customHeight="1" x14ac:dyDescent="0.3">
      <c r="A27" s="207"/>
      <c r="B27" s="220"/>
      <c r="C27" s="6" t="s">
        <v>25</v>
      </c>
      <c r="D27" s="180"/>
      <c r="E27" s="92">
        <v>11</v>
      </c>
      <c r="F27" s="92">
        <v>11</v>
      </c>
      <c r="G27" s="92"/>
      <c r="H27" s="82"/>
      <c r="I27" s="95"/>
      <c r="J27" s="95"/>
      <c r="K27" s="95">
        <v>1.9</v>
      </c>
      <c r="L27" s="95">
        <v>1.9</v>
      </c>
      <c r="M27" s="105">
        <v>9.1</v>
      </c>
      <c r="N27" s="106">
        <v>8.1999999999999993</v>
      </c>
      <c r="O27" s="57"/>
      <c r="P27" s="151">
        <f t="shared" si="0"/>
        <v>11</v>
      </c>
      <c r="Q27" s="152">
        <f t="shared" si="1"/>
        <v>10.1</v>
      </c>
      <c r="R27" s="3"/>
      <c r="S27" s="3"/>
      <c r="T27" s="3"/>
    </row>
    <row r="28" spans="1:20" ht="15.75" customHeight="1" x14ac:dyDescent="0.3">
      <c r="A28" s="207"/>
      <c r="B28" s="220"/>
      <c r="C28" s="6" t="s">
        <v>26</v>
      </c>
      <c r="D28" s="180"/>
      <c r="E28" s="92"/>
      <c r="F28" s="92"/>
      <c r="G28" s="92"/>
      <c r="H28" s="82"/>
      <c r="I28" s="95"/>
      <c r="J28" s="95"/>
      <c r="K28" s="95"/>
      <c r="L28" s="95"/>
      <c r="M28" s="105"/>
      <c r="N28" s="106"/>
      <c r="O28" s="57"/>
      <c r="P28" s="151">
        <f t="shared" si="0"/>
        <v>0</v>
      </c>
      <c r="Q28" s="152">
        <f t="shared" si="1"/>
        <v>0</v>
      </c>
      <c r="R28" s="3"/>
      <c r="S28" s="3"/>
      <c r="T28" s="3"/>
    </row>
    <row r="29" spans="1:20" ht="15.75" customHeight="1" x14ac:dyDescent="0.3">
      <c r="A29" s="207"/>
      <c r="B29" s="220"/>
      <c r="C29" s="12" t="s">
        <v>61</v>
      </c>
      <c r="D29" s="180"/>
      <c r="E29" s="92"/>
      <c r="F29" s="92"/>
      <c r="G29" s="92"/>
      <c r="H29" s="82"/>
      <c r="I29" s="95"/>
      <c r="J29" s="95"/>
      <c r="K29" s="95"/>
      <c r="L29" s="95"/>
      <c r="M29" s="105"/>
      <c r="N29" s="106"/>
      <c r="O29" s="57"/>
      <c r="P29" s="151">
        <f t="shared" si="0"/>
        <v>0</v>
      </c>
      <c r="Q29" s="152">
        <f t="shared" si="1"/>
        <v>0</v>
      </c>
      <c r="R29" s="3"/>
      <c r="S29" s="3"/>
      <c r="T29" s="3"/>
    </row>
    <row r="30" spans="1:20" ht="15.75" customHeight="1" x14ac:dyDescent="0.3">
      <c r="A30" s="207"/>
      <c r="B30" s="220"/>
      <c r="C30" s="6" t="s">
        <v>24</v>
      </c>
      <c r="D30" s="180"/>
      <c r="E30" s="92"/>
      <c r="F30" s="92"/>
      <c r="G30" s="92"/>
      <c r="H30" s="82"/>
      <c r="I30" s="95"/>
      <c r="J30" s="95"/>
      <c r="K30" s="95"/>
      <c r="L30" s="95"/>
      <c r="M30" s="105"/>
      <c r="N30" s="106"/>
      <c r="O30" s="57"/>
      <c r="P30" s="151">
        <f t="shared" si="0"/>
        <v>0</v>
      </c>
      <c r="Q30" s="152">
        <f t="shared" si="1"/>
        <v>0</v>
      </c>
      <c r="R30" s="3"/>
      <c r="S30" s="3"/>
      <c r="T30" s="3"/>
    </row>
    <row r="31" spans="1:20" ht="15.75" customHeight="1" x14ac:dyDescent="0.3">
      <c r="A31" s="207"/>
      <c r="B31" s="220"/>
      <c r="C31" s="6" t="s">
        <v>25</v>
      </c>
      <c r="D31" s="180"/>
      <c r="E31" s="92">
        <v>61</v>
      </c>
      <c r="F31" s="92">
        <v>61</v>
      </c>
      <c r="G31" s="92"/>
      <c r="H31" s="82"/>
      <c r="I31" s="95"/>
      <c r="J31" s="95"/>
      <c r="K31" s="95"/>
      <c r="L31" s="95"/>
      <c r="M31" s="105">
        <v>61</v>
      </c>
      <c r="N31" s="106">
        <v>53.7</v>
      </c>
      <c r="O31" s="57"/>
      <c r="P31" s="151">
        <f t="shared" si="0"/>
        <v>61</v>
      </c>
      <c r="Q31" s="152">
        <f t="shared" si="1"/>
        <v>53.7</v>
      </c>
      <c r="R31" s="3"/>
      <c r="S31" s="3"/>
      <c r="T31" s="3"/>
    </row>
    <row r="32" spans="1:20" ht="15.75" customHeight="1" x14ac:dyDescent="0.3">
      <c r="A32" s="207"/>
      <c r="B32" s="220"/>
      <c r="C32" s="6" t="s">
        <v>26</v>
      </c>
      <c r="D32" s="180"/>
      <c r="E32" s="92"/>
      <c r="F32" s="92"/>
      <c r="G32" s="92"/>
      <c r="H32" s="82"/>
      <c r="I32" s="95"/>
      <c r="J32" s="95"/>
      <c r="K32" s="95"/>
      <c r="L32" s="95"/>
      <c r="M32" s="105"/>
      <c r="N32" s="106"/>
      <c r="O32" s="57"/>
      <c r="P32" s="149">
        <f t="shared" si="0"/>
        <v>0</v>
      </c>
      <c r="Q32" s="150">
        <f t="shared" si="1"/>
        <v>0</v>
      </c>
      <c r="R32" s="3"/>
      <c r="S32" s="3"/>
      <c r="T32" s="3"/>
    </row>
    <row r="33" spans="1:20" ht="15.75" customHeight="1" x14ac:dyDescent="0.3">
      <c r="A33" s="207"/>
      <c r="B33" s="220"/>
      <c r="C33" s="12" t="s">
        <v>62</v>
      </c>
      <c r="D33" s="180"/>
      <c r="E33" s="92"/>
      <c r="F33" s="92"/>
      <c r="G33" s="92"/>
      <c r="H33" s="82"/>
      <c r="I33" s="95"/>
      <c r="J33" s="95"/>
      <c r="K33" s="95"/>
      <c r="L33" s="95"/>
      <c r="M33" s="105"/>
      <c r="N33" s="106"/>
      <c r="O33" s="57"/>
      <c r="P33" s="149">
        <f t="shared" si="0"/>
        <v>0</v>
      </c>
      <c r="Q33" s="150">
        <f t="shared" si="1"/>
        <v>0</v>
      </c>
      <c r="R33" s="3"/>
      <c r="S33" s="3"/>
      <c r="T33" s="3"/>
    </row>
    <row r="34" spans="1:20" ht="15.75" customHeight="1" x14ac:dyDescent="0.3">
      <c r="A34" s="207"/>
      <c r="B34" s="220"/>
      <c r="C34" s="6" t="s">
        <v>24</v>
      </c>
      <c r="D34" s="180"/>
      <c r="E34" s="92"/>
      <c r="F34" s="92"/>
      <c r="G34" s="92"/>
      <c r="H34" s="82"/>
      <c r="I34" s="95"/>
      <c r="J34" s="95"/>
      <c r="K34" s="95"/>
      <c r="L34" s="95"/>
      <c r="M34" s="105"/>
      <c r="N34" s="106"/>
      <c r="O34" s="57"/>
      <c r="P34" s="149">
        <f t="shared" si="0"/>
        <v>0</v>
      </c>
      <c r="Q34" s="150">
        <f t="shared" si="1"/>
        <v>0</v>
      </c>
      <c r="R34" s="3"/>
      <c r="S34" s="3"/>
      <c r="T34" s="3"/>
    </row>
    <row r="35" spans="1:20" ht="15.75" customHeight="1" x14ac:dyDescent="0.3">
      <c r="A35" s="207"/>
      <c r="B35" s="220"/>
      <c r="C35" s="6" t="s">
        <v>25</v>
      </c>
      <c r="D35" s="180"/>
      <c r="E35" s="92">
        <v>1</v>
      </c>
      <c r="F35" s="92">
        <v>1</v>
      </c>
      <c r="G35" s="92"/>
      <c r="H35" s="82"/>
      <c r="I35" s="95"/>
      <c r="J35" s="95"/>
      <c r="K35" s="95"/>
      <c r="L35" s="95"/>
      <c r="M35" s="105">
        <v>1</v>
      </c>
      <c r="N35" s="106"/>
      <c r="O35" s="57"/>
      <c r="P35" s="149">
        <f t="shared" si="0"/>
        <v>1</v>
      </c>
      <c r="Q35" s="150">
        <f t="shared" si="1"/>
        <v>0</v>
      </c>
      <c r="R35" s="3"/>
      <c r="S35" s="3"/>
      <c r="T35" s="3"/>
    </row>
    <row r="36" spans="1:20" ht="15.75" customHeight="1" x14ac:dyDescent="0.3">
      <c r="A36" s="207"/>
      <c r="B36" s="220"/>
      <c r="C36" s="6" t="s">
        <v>26</v>
      </c>
      <c r="D36" s="180"/>
      <c r="E36" s="92"/>
      <c r="F36" s="92"/>
      <c r="G36" s="92"/>
      <c r="H36" s="82"/>
      <c r="I36" s="95"/>
      <c r="J36" s="95"/>
      <c r="K36" s="95"/>
      <c r="L36" s="95"/>
      <c r="M36" s="105"/>
      <c r="N36" s="106"/>
      <c r="O36" s="57"/>
      <c r="P36" s="149">
        <f t="shared" si="0"/>
        <v>0</v>
      </c>
      <c r="Q36" s="150">
        <f t="shared" si="1"/>
        <v>0</v>
      </c>
      <c r="R36" s="3"/>
      <c r="S36" s="3"/>
      <c r="T36" s="3"/>
    </row>
    <row r="37" spans="1:20" ht="15.75" customHeight="1" x14ac:dyDescent="0.3">
      <c r="A37" s="207"/>
      <c r="B37" s="220"/>
      <c r="C37" s="12" t="s">
        <v>63</v>
      </c>
      <c r="D37" s="180"/>
      <c r="E37" s="92"/>
      <c r="F37" s="92"/>
      <c r="G37" s="92"/>
      <c r="H37" s="82"/>
      <c r="I37" s="95"/>
      <c r="J37" s="95"/>
      <c r="K37" s="95"/>
      <c r="L37" s="95"/>
      <c r="M37" s="105"/>
      <c r="N37" s="106"/>
      <c r="O37" s="57"/>
      <c r="P37" s="149">
        <f t="shared" si="0"/>
        <v>0</v>
      </c>
      <c r="Q37" s="150">
        <f t="shared" si="1"/>
        <v>0</v>
      </c>
      <c r="R37" s="3"/>
      <c r="S37" s="3"/>
      <c r="T37" s="3"/>
    </row>
    <row r="38" spans="1:20" ht="15.75" customHeight="1" x14ac:dyDescent="0.3">
      <c r="A38" s="207"/>
      <c r="B38" s="220"/>
      <c r="C38" s="6" t="s">
        <v>24</v>
      </c>
      <c r="D38" s="180"/>
      <c r="E38" s="92"/>
      <c r="F38" s="92"/>
      <c r="G38" s="92"/>
      <c r="H38" s="82"/>
      <c r="I38" s="95"/>
      <c r="J38" s="95"/>
      <c r="K38" s="95"/>
      <c r="L38" s="95"/>
      <c r="M38" s="105"/>
      <c r="N38" s="106"/>
      <c r="O38" s="57"/>
      <c r="P38" s="149">
        <f t="shared" si="0"/>
        <v>0</v>
      </c>
      <c r="Q38" s="150">
        <f t="shared" si="1"/>
        <v>0</v>
      </c>
      <c r="R38" s="3"/>
      <c r="S38" s="3"/>
      <c r="T38" s="3"/>
    </row>
    <row r="39" spans="1:20" ht="15.75" customHeight="1" x14ac:dyDescent="0.3">
      <c r="A39" s="207"/>
      <c r="B39" s="220"/>
      <c r="C39" s="6" t="s">
        <v>25</v>
      </c>
      <c r="D39" s="180"/>
      <c r="E39" s="92">
        <v>1</v>
      </c>
      <c r="F39" s="92">
        <v>1</v>
      </c>
      <c r="G39" s="92"/>
      <c r="H39" s="82"/>
      <c r="I39" s="95"/>
      <c r="J39" s="95"/>
      <c r="K39" s="95"/>
      <c r="L39" s="95"/>
      <c r="M39" s="105">
        <v>1</v>
      </c>
      <c r="N39" s="106"/>
      <c r="O39" s="57"/>
      <c r="P39" s="149">
        <f t="shared" si="0"/>
        <v>1</v>
      </c>
      <c r="Q39" s="150">
        <f t="shared" si="1"/>
        <v>0</v>
      </c>
      <c r="R39" s="3"/>
      <c r="S39" s="3"/>
      <c r="T39" s="3"/>
    </row>
    <row r="40" spans="1:20" ht="15.75" customHeight="1" x14ac:dyDescent="0.3">
      <c r="A40" s="207"/>
      <c r="B40" s="220"/>
      <c r="C40" s="6" t="s">
        <v>26</v>
      </c>
      <c r="D40" s="180"/>
      <c r="E40" s="92"/>
      <c r="F40" s="92"/>
      <c r="G40" s="92"/>
      <c r="H40" s="82"/>
      <c r="I40" s="95"/>
      <c r="J40" s="95"/>
      <c r="K40" s="95"/>
      <c r="L40" s="95"/>
      <c r="M40" s="105"/>
      <c r="N40" s="106"/>
      <c r="O40" s="57"/>
      <c r="P40" s="149">
        <f t="shared" si="0"/>
        <v>0</v>
      </c>
      <c r="Q40" s="150">
        <f t="shared" si="1"/>
        <v>0</v>
      </c>
      <c r="R40" s="3"/>
      <c r="S40" s="3"/>
      <c r="T40" s="3"/>
    </row>
    <row r="41" spans="1:20" ht="15.75" customHeight="1" x14ac:dyDescent="0.3">
      <c r="A41" s="207"/>
      <c r="B41" s="220"/>
      <c r="C41" s="12" t="s">
        <v>56</v>
      </c>
      <c r="D41" s="180"/>
      <c r="E41" s="92"/>
      <c r="F41" s="92"/>
      <c r="G41" s="92"/>
      <c r="H41" s="82"/>
      <c r="I41" s="95"/>
      <c r="J41" s="95"/>
      <c r="K41" s="95"/>
      <c r="L41" s="95"/>
      <c r="M41" s="105"/>
      <c r="N41" s="106"/>
      <c r="O41" s="57"/>
      <c r="P41" s="149">
        <f t="shared" si="0"/>
        <v>0</v>
      </c>
      <c r="Q41" s="150">
        <f t="shared" si="1"/>
        <v>0</v>
      </c>
      <c r="R41" s="3"/>
      <c r="S41" s="3"/>
      <c r="T41" s="3"/>
    </row>
    <row r="42" spans="1:20" ht="15.75" customHeight="1" x14ac:dyDescent="0.3">
      <c r="A42" s="207"/>
      <c r="B42" s="220"/>
      <c r="C42" s="6" t="s">
        <v>24</v>
      </c>
      <c r="D42" s="180"/>
      <c r="E42" s="92"/>
      <c r="F42" s="92"/>
      <c r="G42" s="92"/>
      <c r="H42" s="82"/>
      <c r="I42" s="95"/>
      <c r="J42" s="95"/>
      <c r="K42" s="95"/>
      <c r="L42" s="95"/>
      <c r="M42" s="105"/>
      <c r="N42" s="106"/>
      <c r="O42" s="57"/>
      <c r="P42" s="151">
        <f t="shared" si="0"/>
        <v>0</v>
      </c>
      <c r="Q42" s="152">
        <f t="shared" si="1"/>
        <v>0</v>
      </c>
      <c r="R42" s="3"/>
      <c r="S42" s="3"/>
      <c r="T42" s="3"/>
    </row>
    <row r="43" spans="1:20" ht="15.75" customHeight="1" x14ac:dyDescent="0.3">
      <c r="A43" s="207"/>
      <c r="B43" s="220"/>
      <c r="C43" s="6" t="s">
        <v>25</v>
      </c>
      <c r="D43" s="180"/>
      <c r="E43" s="92">
        <v>3</v>
      </c>
      <c r="F43" s="92">
        <v>3</v>
      </c>
      <c r="G43" s="92"/>
      <c r="H43" s="82"/>
      <c r="I43" s="95"/>
      <c r="J43" s="95"/>
      <c r="K43" s="95"/>
      <c r="L43" s="95"/>
      <c r="M43" s="105">
        <v>3</v>
      </c>
      <c r="N43" s="106"/>
      <c r="O43" s="57"/>
      <c r="P43" s="149">
        <f t="shared" si="0"/>
        <v>3</v>
      </c>
      <c r="Q43" s="150">
        <f t="shared" si="1"/>
        <v>0</v>
      </c>
      <c r="R43" s="3"/>
      <c r="S43" s="3"/>
      <c r="T43" s="3"/>
    </row>
    <row r="44" spans="1:20" ht="15.75" customHeight="1" x14ac:dyDescent="0.3">
      <c r="A44" s="207"/>
      <c r="B44" s="220"/>
      <c r="C44" s="6" t="s">
        <v>26</v>
      </c>
      <c r="D44" s="180"/>
      <c r="E44" s="92"/>
      <c r="F44" s="92"/>
      <c r="G44" s="92"/>
      <c r="H44" s="82"/>
      <c r="I44" s="95"/>
      <c r="J44" s="95"/>
      <c r="K44" s="95"/>
      <c r="L44" s="95"/>
      <c r="M44" s="105"/>
      <c r="N44" s="106"/>
      <c r="O44" s="57"/>
      <c r="P44" s="149">
        <f t="shared" si="0"/>
        <v>0</v>
      </c>
      <c r="Q44" s="150">
        <f t="shared" si="1"/>
        <v>0</v>
      </c>
      <c r="R44" s="3"/>
      <c r="S44" s="3"/>
      <c r="T44" s="3"/>
    </row>
    <row r="45" spans="1:20" ht="15.75" customHeight="1" x14ac:dyDescent="0.3">
      <c r="A45" s="207"/>
      <c r="B45" s="220"/>
      <c r="C45" s="12" t="s">
        <v>10</v>
      </c>
      <c r="D45" s="180"/>
      <c r="E45" s="92"/>
      <c r="F45" s="92"/>
      <c r="G45" s="92"/>
      <c r="H45" s="82"/>
      <c r="I45" s="95"/>
      <c r="J45" s="95"/>
      <c r="K45" s="95"/>
      <c r="L45" s="95"/>
      <c r="M45" s="105"/>
      <c r="N45" s="106"/>
      <c r="O45" s="57"/>
      <c r="P45" s="149">
        <f t="shared" si="0"/>
        <v>0</v>
      </c>
      <c r="Q45" s="150">
        <f t="shared" si="1"/>
        <v>0</v>
      </c>
      <c r="R45" s="3"/>
      <c r="S45" s="3"/>
      <c r="T45" s="3"/>
    </row>
    <row r="46" spans="1:20" ht="15.75" customHeight="1" x14ac:dyDescent="0.3">
      <c r="A46" s="207"/>
      <c r="B46" s="220"/>
      <c r="C46" s="6" t="s">
        <v>24</v>
      </c>
      <c r="D46" s="180"/>
      <c r="E46" s="92"/>
      <c r="F46" s="92"/>
      <c r="G46" s="92"/>
      <c r="H46" s="82"/>
      <c r="I46" s="95"/>
      <c r="J46" s="95"/>
      <c r="K46" s="95"/>
      <c r="L46" s="95"/>
      <c r="M46" s="105"/>
      <c r="N46" s="106"/>
      <c r="O46" s="57"/>
      <c r="P46" s="149">
        <f t="shared" si="0"/>
        <v>0</v>
      </c>
      <c r="Q46" s="150">
        <f t="shared" si="1"/>
        <v>0</v>
      </c>
      <c r="R46" s="3"/>
      <c r="S46" s="3"/>
      <c r="T46" s="3"/>
    </row>
    <row r="47" spans="1:20" ht="15.75" customHeight="1" x14ac:dyDescent="0.3">
      <c r="A47" s="207"/>
      <c r="B47" s="220"/>
      <c r="C47" s="6" t="s">
        <v>25</v>
      </c>
      <c r="D47" s="180"/>
      <c r="E47" s="92">
        <v>307</v>
      </c>
      <c r="F47" s="92">
        <v>307</v>
      </c>
      <c r="G47" s="92">
        <v>32.5</v>
      </c>
      <c r="H47" s="82">
        <v>32.5</v>
      </c>
      <c r="I47" s="95"/>
      <c r="J47" s="95"/>
      <c r="K47" s="95"/>
      <c r="L47" s="95"/>
      <c r="M47" s="105">
        <v>274.5</v>
      </c>
      <c r="N47" s="106">
        <v>179.4</v>
      </c>
      <c r="O47" s="57"/>
      <c r="P47" s="149">
        <f t="shared" si="0"/>
        <v>307</v>
      </c>
      <c r="Q47" s="150">
        <f t="shared" si="1"/>
        <v>211.9</v>
      </c>
      <c r="R47" s="3"/>
      <c r="S47" s="3"/>
      <c r="T47" s="3"/>
    </row>
    <row r="48" spans="1:20" ht="15.75" customHeight="1" x14ac:dyDescent="0.3">
      <c r="A48" s="207"/>
      <c r="B48" s="221"/>
      <c r="C48" s="6" t="s">
        <v>26</v>
      </c>
      <c r="D48" s="180"/>
      <c r="E48" s="92"/>
      <c r="F48" s="92"/>
      <c r="G48" s="92"/>
      <c r="H48" s="82"/>
      <c r="I48" s="95"/>
      <c r="J48" s="95"/>
      <c r="K48" s="95"/>
      <c r="L48" s="95"/>
      <c r="M48" s="105"/>
      <c r="N48" s="106"/>
      <c r="O48" s="57"/>
      <c r="P48" s="149">
        <f t="shared" si="0"/>
        <v>0</v>
      </c>
      <c r="Q48" s="150">
        <f t="shared" si="1"/>
        <v>0</v>
      </c>
      <c r="R48" s="3"/>
      <c r="S48" s="3"/>
      <c r="T48" s="3"/>
    </row>
    <row r="49" spans="1:20" ht="15.75" customHeight="1" thickBot="1" x14ac:dyDescent="0.35">
      <c r="A49" s="207"/>
      <c r="B49" s="216" t="s">
        <v>2</v>
      </c>
      <c r="C49" s="104" t="s">
        <v>21</v>
      </c>
      <c r="D49" s="104"/>
      <c r="E49" s="108">
        <f>E51+E52</f>
        <v>695</v>
      </c>
      <c r="F49" s="108">
        <f>F51+F52</f>
        <v>695</v>
      </c>
      <c r="G49" s="108">
        <f t="shared" ref="G49:K49" si="2">G51</f>
        <v>39.299999999999997</v>
      </c>
      <c r="H49" s="108">
        <f t="shared" si="2"/>
        <v>39.299999999999997</v>
      </c>
      <c r="I49" s="108">
        <f t="shared" si="2"/>
        <v>293.10000000000002</v>
      </c>
      <c r="J49" s="108">
        <f t="shared" si="2"/>
        <v>293.10000000000002</v>
      </c>
      <c r="K49" s="108">
        <f t="shared" si="2"/>
        <v>12.4</v>
      </c>
      <c r="L49" s="108">
        <f>L51+L52</f>
        <v>12.4</v>
      </c>
      <c r="M49" s="109">
        <f>M51+M52</f>
        <v>350.2</v>
      </c>
      <c r="N49" s="65">
        <f>N51</f>
        <v>241.3</v>
      </c>
      <c r="O49" s="97">
        <f>(H49+J49+L49+N49)*100/E49</f>
        <v>84.330935251798564</v>
      </c>
      <c r="P49" s="147">
        <f>G49+I49+K49+M49</f>
        <v>695</v>
      </c>
      <c r="Q49" s="148">
        <f t="shared" si="1"/>
        <v>586.1</v>
      </c>
      <c r="R49" s="3"/>
      <c r="S49" s="3"/>
      <c r="T49" s="3"/>
    </row>
    <row r="50" spans="1:20" ht="16.5" customHeight="1" thickBot="1" x14ac:dyDescent="0.35">
      <c r="A50" s="207"/>
      <c r="B50" s="196"/>
      <c r="C50" s="104" t="s">
        <v>24</v>
      </c>
      <c r="D50" s="104"/>
      <c r="E50" s="108"/>
      <c r="F50" s="110"/>
      <c r="G50" s="110"/>
      <c r="H50" s="108"/>
      <c r="I50" s="108"/>
      <c r="J50" s="111"/>
      <c r="K50" s="108"/>
      <c r="L50" s="111"/>
      <c r="M50" s="112"/>
      <c r="N50" s="113"/>
      <c r="O50" s="97"/>
      <c r="P50" s="147">
        <f t="shared" si="0"/>
        <v>0</v>
      </c>
      <c r="Q50" s="148">
        <f t="shared" si="1"/>
        <v>0</v>
      </c>
      <c r="R50" s="3"/>
      <c r="S50" s="3"/>
      <c r="T50" s="3"/>
    </row>
    <row r="51" spans="1:20" ht="15.75" customHeight="1" thickBot="1" x14ac:dyDescent="0.35">
      <c r="A51" s="207"/>
      <c r="B51" s="196"/>
      <c r="C51" s="104" t="s">
        <v>25</v>
      </c>
      <c r="D51" s="104"/>
      <c r="E51" s="108">
        <f t="shared" ref="E51:N51" si="3">E11+E15+E19+E23+E27+E31+E35+E39+E43+E47</f>
        <v>695</v>
      </c>
      <c r="F51" s="108">
        <f t="shared" si="3"/>
        <v>695</v>
      </c>
      <c r="G51" s="108">
        <f t="shared" si="3"/>
        <v>39.299999999999997</v>
      </c>
      <c r="H51" s="108">
        <f t="shared" si="3"/>
        <v>39.299999999999997</v>
      </c>
      <c r="I51" s="108">
        <f t="shared" si="3"/>
        <v>293.10000000000002</v>
      </c>
      <c r="J51" s="108">
        <f t="shared" si="3"/>
        <v>293.10000000000002</v>
      </c>
      <c r="K51" s="108">
        <f t="shared" si="3"/>
        <v>12.4</v>
      </c>
      <c r="L51" s="108">
        <f t="shared" si="3"/>
        <v>12.4</v>
      </c>
      <c r="M51" s="109">
        <f t="shared" si="3"/>
        <v>350.2</v>
      </c>
      <c r="N51" s="109">
        <f t="shared" si="3"/>
        <v>241.3</v>
      </c>
      <c r="O51" s="97"/>
      <c r="P51" s="147">
        <f t="shared" si="0"/>
        <v>695</v>
      </c>
      <c r="Q51" s="148">
        <f t="shared" si="1"/>
        <v>586.1</v>
      </c>
      <c r="R51" s="3"/>
      <c r="S51" s="3"/>
      <c r="T51" s="3"/>
    </row>
    <row r="52" spans="1:20" ht="15.75" customHeight="1" thickBot="1" x14ac:dyDescent="0.35">
      <c r="A52" s="207"/>
      <c r="B52" s="217"/>
      <c r="C52" s="136" t="s">
        <v>26</v>
      </c>
      <c r="D52" s="136"/>
      <c r="E52" s="110"/>
      <c r="F52" s="110"/>
      <c r="G52" s="110"/>
      <c r="H52" s="110"/>
      <c r="I52" s="114"/>
      <c r="J52" s="111"/>
      <c r="K52" s="111"/>
      <c r="L52" s="111"/>
      <c r="M52" s="112"/>
      <c r="N52" s="113"/>
      <c r="O52" s="97"/>
      <c r="P52" s="147">
        <f t="shared" si="0"/>
        <v>0</v>
      </c>
      <c r="Q52" s="148">
        <f t="shared" si="1"/>
        <v>0</v>
      </c>
      <c r="R52" s="3"/>
      <c r="S52" s="3"/>
      <c r="T52" s="3"/>
    </row>
    <row r="53" spans="1:20" ht="133.5" customHeight="1" x14ac:dyDescent="0.3">
      <c r="A53" s="208"/>
      <c r="B53" s="84" t="s">
        <v>78</v>
      </c>
      <c r="C53" s="12" t="s">
        <v>12</v>
      </c>
      <c r="D53" s="180"/>
      <c r="E53" s="82"/>
      <c r="F53" s="82"/>
      <c r="G53" s="82"/>
      <c r="H53" s="82"/>
      <c r="I53" s="82"/>
      <c r="J53" s="82"/>
      <c r="K53" s="82"/>
      <c r="L53" s="93"/>
      <c r="M53" s="93"/>
      <c r="N53" s="54"/>
      <c r="O53" s="37"/>
      <c r="P53" s="149">
        <f t="shared" si="0"/>
        <v>0</v>
      </c>
      <c r="Q53" s="150">
        <f t="shared" si="1"/>
        <v>0</v>
      </c>
      <c r="R53" s="3"/>
      <c r="S53" s="3"/>
      <c r="T53" s="3"/>
    </row>
    <row r="54" spans="1:20" ht="15.75" customHeight="1" x14ac:dyDescent="0.3">
      <c r="A54" s="209"/>
      <c r="B54" s="88"/>
      <c r="C54" s="6" t="s">
        <v>24</v>
      </c>
      <c r="D54" s="6"/>
      <c r="E54" s="82"/>
      <c r="F54" s="82"/>
      <c r="G54" s="82"/>
      <c r="H54" s="82"/>
      <c r="I54" s="82"/>
      <c r="J54" s="82"/>
      <c r="K54" s="82"/>
      <c r="L54" s="93"/>
      <c r="M54" s="93"/>
      <c r="N54" s="106"/>
      <c r="O54" s="37"/>
      <c r="P54" s="151">
        <f t="shared" si="0"/>
        <v>0</v>
      </c>
      <c r="Q54" s="152">
        <f t="shared" si="1"/>
        <v>0</v>
      </c>
      <c r="R54" s="3"/>
      <c r="S54" s="3"/>
      <c r="T54" s="3"/>
    </row>
    <row r="55" spans="1:20" ht="17.25" customHeight="1" x14ac:dyDescent="0.3">
      <c r="A55" s="209"/>
      <c r="B55" s="88"/>
      <c r="C55" s="6" t="s">
        <v>25</v>
      </c>
      <c r="D55" s="6"/>
      <c r="E55" s="82">
        <v>273</v>
      </c>
      <c r="F55" s="82">
        <v>273</v>
      </c>
      <c r="G55" s="82"/>
      <c r="H55" s="82"/>
      <c r="I55" s="82">
        <v>74</v>
      </c>
      <c r="J55" s="82">
        <v>74</v>
      </c>
      <c r="K55" s="82">
        <v>90</v>
      </c>
      <c r="L55" s="54">
        <v>90</v>
      </c>
      <c r="M55" s="93">
        <v>109</v>
      </c>
      <c r="N55" s="106">
        <v>107.3</v>
      </c>
      <c r="O55" s="37"/>
      <c r="P55" s="149">
        <f t="shared" si="0"/>
        <v>273</v>
      </c>
      <c r="Q55" s="150">
        <f t="shared" si="1"/>
        <v>271.3</v>
      </c>
      <c r="R55" s="3"/>
      <c r="S55" s="3"/>
      <c r="T55" s="3"/>
    </row>
    <row r="56" spans="1:20" ht="54.75" customHeight="1" x14ac:dyDescent="0.3">
      <c r="A56" s="209"/>
      <c r="B56" s="88"/>
      <c r="C56" s="195" t="s">
        <v>105</v>
      </c>
      <c r="D56" s="155"/>
      <c r="E56" s="156"/>
      <c r="F56" s="156"/>
      <c r="G56" s="156"/>
      <c r="H56" s="156"/>
      <c r="I56" s="156"/>
      <c r="J56" s="156"/>
      <c r="K56" s="156"/>
      <c r="L56" s="54"/>
      <c r="M56" s="93"/>
      <c r="N56" s="106"/>
      <c r="O56" s="37"/>
      <c r="P56" s="149"/>
      <c r="Q56" s="150"/>
      <c r="R56" s="3"/>
      <c r="S56" s="3"/>
      <c r="T56" s="3"/>
    </row>
    <row r="57" spans="1:20" ht="17.25" customHeight="1" x14ac:dyDescent="0.3">
      <c r="A57" s="209"/>
      <c r="B57" s="88"/>
      <c r="C57" s="155" t="s">
        <v>24</v>
      </c>
      <c r="D57" s="155"/>
      <c r="E57" s="156"/>
      <c r="F57" s="156"/>
      <c r="G57" s="156"/>
      <c r="H57" s="156"/>
      <c r="I57" s="156"/>
      <c r="J57" s="156"/>
      <c r="K57" s="156"/>
      <c r="L57" s="54"/>
      <c r="M57" s="93"/>
      <c r="N57" s="106"/>
      <c r="O57" s="37"/>
      <c r="P57" s="149"/>
      <c r="Q57" s="150"/>
      <c r="R57" s="3"/>
      <c r="S57" s="3"/>
      <c r="T57" s="3"/>
    </row>
    <row r="58" spans="1:20" ht="17.25" customHeight="1" x14ac:dyDescent="0.3">
      <c r="A58" s="209"/>
      <c r="B58" s="88"/>
      <c r="C58" s="155" t="s">
        <v>25</v>
      </c>
      <c r="D58" s="155"/>
      <c r="E58" s="156">
        <v>68</v>
      </c>
      <c r="F58" s="156">
        <v>68</v>
      </c>
      <c r="G58" s="156"/>
      <c r="H58" s="156"/>
      <c r="I58" s="156"/>
      <c r="J58" s="156"/>
      <c r="K58" s="156">
        <v>7.1</v>
      </c>
      <c r="L58" s="54">
        <v>7.1</v>
      </c>
      <c r="M58" s="93">
        <v>60.9</v>
      </c>
      <c r="N58" s="106">
        <v>60.6</v>
      </c>
      <c r="O58" s="37"/>
      <c r="P58" s="149">
        <f t="shared" ref="P58" si="4">G58+I58+K58+M58</f>
        <v>68</v>
      </c>
      <c r="Q58" s="150">
        <f t="shared" ref="Q58" si="5">H58+J58+L58+N58</f>
        <v>67.7</v>
      </c>
      <c r="R58" s="3"/>
      <c r="S58" s="3"/>
      <c r="T58" s="3"/>
    </row>
    <row r="59" spans="1:20" ht="39" customHeight="1" x14ac:dyDescent="0.3">
      <c r="A59" s="209"/>
      <c r="B59" s="88"/>
      <c r="C59" s="195" t="s">
        <v>106</v>
      </c>
      <c r="D59" s="155"/>
      <c r="E59" s="156"/>
      <c r="F59" s="156"/>
      <c r="G59" s="156"/>
      <c r="H59" s="156"/>
      <c r="I59" s="156"/>
      <c r="J59" s="156"/>
      <c r="K59" s="156"/>
      <c r="L59" s="54"/>
      <c r="M59" s="93"/>
      <c r="N59" s="106"/>
      <c r="O59" s="37"/>
      <c r="P59" s="149"/>
      <c r="Q59" s="150"/>
      <c r="R59" s="3"/>
      <c r="S59" s="3"/>
      <c r="T59" s="3"/>
    </row>
    <row r="60" spans="1:20" ht="17.25" customHeight="1" x14ac:dyDescent="0.3">
      <c r="A60" s="209"/>
      <c r="B60" s="88"/>
      <c r="C60" s="155" t="s">
        <v>24</v>
      </c>
      <c r="D60" s="155"/>
      <c r="E60" s="156"/>
      <c r="F60" s="156"/>
      <c r="G60" s="156"/>
      <c r="H60" s="156"/>
      <c r="I60" s="156"/>
      <c r="J60" s="156"/>
      <c r="K60" s="156"/>
      <c r="L60" s="54"/>
      <c r="M60" s="93"/>
      <c r="N60" s="106"/>
      <c r="O60" s="37"/>
      <c r="P60" s="149"/>
      <c r="Q60" s="150"/>
      <c r="R60" s="3"/>
      <c r="S60" s="3"/>
      <c r="T60" s="3"/>
    </row>
    <row r="61" spans="1:20" ht="17.25" customHeight="1" x14ac:dyDescent="0.3">
      <c r="A61" s="209"/>
      <c r="B61" s="88"/>
      <c r="C61" s="155" t="s">
        <v>25</v>
      </c>
      <c r="D61" s="155"/>
      <c r="E61" s="156">
        <v>64</v>
      </c>
      <c r="F61" s="156">
        <v>64</v>
      </c>
      <c r="G61" s="156"/>
      <c r="H61" s="156"/>
      <c r="I61" s="156">
        <v>63.5</v>
      </c>
      <c r="J61" s="156">
        <v>63.5</v>
      </c>
      <c r="K61" s="156"/>
      <c r="L61" s="54"/>
      <c r="M61" s="93">
        <v>0.5</v>
      </c>
      <c r="N61" s="106"/>
      <c r="O61" s="37"/>
      <c r="P61" s="149">
        <f t="shared" ref="P61" si="6">G61+I61+K61+M61</f>
        <v>64</v>
      </c>
      <c r="Q61" s="150">
        <f t="shared" ref="Q61" si="7">H61+J61+L61+N61</f>
        <v>63.5</v>
      </c>
      <c r="R61" s="3"/>
      <c r="S61" s="3"/>
      <c r="T61" s="3"/>
    </row>
    <row r="62" spans="1:20" ht="24.75" customHeight="1" thickBot="1" x14ac:dyDescent="0.35">
      <c r="A62" s="210"/>
      <c r="B62" s="196" t="s">
        <v>2</v>
      </c>
      <c r="C62" s="18" t="s">
        <v>21</v>
      </c>
      <c r="D62" s="18"/>
      <c r="E62" s="109">
        <f>E64+E65</f>
        <v>405</v>
      </c>
      <c r="F62" s="109">
        <f>F64+F65</f>
        <v>405</v>
      </c>
      <c r="G62" s="109">
        <f t="shared" ref="G62:M62" si="8">G64</f>
        <v>0</v>
      </c>
      <c r="H62" s="109">
        <f t="shared" si="8"/>
        <v>0</v>
      </c>
      <c r="I62" s="109">
        <f t="shared" si="8"/>
        <v>137.5</v>
      </c>
      <c r="J62" s="109">
        <f t="shared" si="8"/>
        <v>137.5</v>
      </c>
      <c r="K62" s="109">
        <f t="shared" si="8"/>
        <v>97.1</v>
      </c>
      <c r="L62" s="65">
        <f t="shared" si="8"/>
        <v>97.1</v>
      </c>
      <c r="M62" s="65">
        <f t="shared" si="8"/>
        <v>170.4</v>
      </c>
      <c r="N62" s="65">
        <f>N64</f>
        <v>167.9</v>
      </c>
      <c r="O62" s="35">
        <f>(H62+J62+L62+N62)*100/E62</f>
        <v>99.382716049382722</v>
      </c>
      <c r="P62" s="149">
        <f t="shared" si="0"/>
        <v>405</v>
      </c>
      <c r="Q62" s="150">
        <f t="shared" si="1"/>
        <v>402.5</v>
      </c>
      <c r="R62" s="3"/>
      <c r="S62" s="3"/>
      <c r="T62" s="3"/>
    </row>
    <row r="63" spans="1:20" ht="15.75" customHeight="1" thickBot="1" x14ac:dyDescent="0.35">
      <c r="A63" s="203">
        <v>2</v>
      </c>
      <c r="B63" s="197"/>
      <c r="C63" s="18" t="s">
        <v>24</v>
      </c>
      <c r="D63" s="18"/>
      <c r="E63" s="110"/>
      <c r="F63" s="110"/>
      <c r="G63" s="110"/>
      <c r="H63" s="108"/>
      <c r="I63" s="108"/>
      <c r="J63" s="108"/>
      <c r="K63" s="108"/>
      <c r="L63" s="112"/>
      <c r="M63" s="112"/>
      <c r="N63" s="113"/>
      <c r="O63" s="35"/>
      <c r="P63" s="149">
        <f t="shared" si="0"/>
        <v>0</v>
      </c>
      <c r="Q63" s="150">
        <f t="shared" si="1"/>
        <v>0</v>
      </c>
      <c r="R63" s="3"/>
      <c r="S63" s="3"/>
      <c r="T63" s="3"/>
    </row>
    <row r="64" spans="1:20" ht="15" customHeight="1" thickBot="1" x14ac:dyDescent="0.35">
      <c r="A64" s="204"/>
      <c r="B64" s="197"/>
      <c r="C64" s="18" t="s">
        <v>25</v>
      </c>
      <c r="D64" s="18"/>
      <c r="E64" s="109">
        <f t="shared" ref="E64:N64" si="9">E55+E58+E61</f>
        <v>405</v>
      </c>
      <c r="F64" s="109">
        <f t="shared" si="9"/>
        <v>405</v>
      </c>
      <c r="G64" s="109">
        <f t="shared" si="9"/>
        <v>0</v>
      </c>
      <c r="H64" s="109">
        <f t="shared" si="9"/>
        <v>0</v>
      </c>
      <c r="I64" s="109">
        <f t="shared" si="9"/>
        <v>137.5</v>
      </c>
      <c r="J64" s="115">
        <f t="shared" si="9"/>
        <v>137.5</v>
      </c>
      <c r="K64" s="109">
        <f t="shared" si="9"/>
        <v>97.1</v>
      </c>
      <c r="L64" s="109">
        <f t="shared" si="9"/>
        <v>97.1</v>
      </c>
      <c r="M64" s="109">
        <f t="shared" si="9"/>
        <v>170.4</v>
      </c>
      <c r="N64" s="65">
        <f t="shared" si="9"/>
        <v>167.9</v>
      </c>
      <c r="O64" s="35"/>
      <c r="P64" s="149">
        <f t="shared" si="0"/>
        <v>405</v>
      </c>
      <c r="Q64" s="150">
        <f t="shared" si="1"/>
        <v>402.5</v>
      </c>
      <c r="R64" s="3"/>
      <c r="S64" s="3"/>
      <c r="T64" s="3"/>
    </row>
    <row r="65" spans="1:20" ht="15" customHeight="1" thickBot="1" x14ac:dyDescent="0.35">
      <c r="A65" s="204"/>
      <c r="B65" s="197"/>
      <c r="C65" s="19" t="s">
        <v>26</v>
      </c>
      <c r="D65" s="19"/>
      <c r="E65" s="110"/>
      <c r="F65" s="110"/>
      <c r="G65" s="110"/>
      <c r="H65" s="110"/>
      <c r="I65" s="114"/>
      <c r="J65" s="111"/>
      <c r="K65" s="111"/>
      <c r="L65" s="111"/>
      <c r="M65" s="112"/>
      <c r="N65" s="113"/>
      <c r="O65" s="35"/>
      <c r="P65" s="149">
        <f t="shared" si="0"/>
        <v>0</v>
      </c>
      <c r="Q65" s="150">
        <f t="shared" si="1"/>
        <v>0</v>
      </c>
      <c r="R65" s="3"/>
      <c r="S65" s="3"/>
      <c r="T65" s="3"/>
    </row>
    <row r="66" spans="1:20" ht="99.75" customHeight="1" x14ac:dyDescent="0.3">
      <c r="A66" s="205"/>
      <c r="B66" s="233" t="s">
        <v>79</v>
      </c>
      <c r="C66" s="22" t="s">
        <v>86</v>
      </c>
      <c r="D66" s="180"/>
      <c r="E66" s="90">
        <f t="shared" ref="E66:N66" si="10">E69+E74+E78+E81+E85+E89</f>
        <v>580.29999999999995</v>
      </c>
      <c r="F66" s="89">
        <f t="shared" si="10"/>
        <v>580.29999999999995</v>
      </c>
      <c r="G66" s="90">
        <f t="shared" si="10"/>
        <v>87.5</v>
      </c>
      <c r="H66" s="90">
        <f t="shared" si="10"/>
        <v>87.5</v>
      </c>
      <c r="I66" s="90">
        <f t="shared" si="10"/>
        <v>149.30000000000001</v>
      </c>
      <c r="J66" s="90">
        <f t="shared" si="10"/>
        <v>149.30000000000001</v>
      </c>
      <c r="K66" s="90">
        <f t="shared" si="10"/>
        <v>205.89999999999998</v>
      </c>
      <c r="L66" s="89">
        <f t="shared" si="10"/>
        <v>205.89999999999998</v>
      </c>
      <c r="M66" s="91">
        <f t="shared" si="10"/>
        <v>137.6</v>
      </c>
      <c r="N66" s="89">
        <f t="shared" si="10"/>
        <v>136.9</v>
      </c>
      <c r="O66" s="42"/>
      <c r="P66" s="149">
        <f>G66+I66+K66+M66</f>
        <v>580.29999999999995</v>
      </c>
      <c r="Q66" s="150">
        <f>H66+J66+L66+N66</f>
        <v>579.6</v>
      </c>
      <c r="R66" s="3"/>
      <c r="S66" s="3"/>
      <c r="T66" s="3"/>
    </row>
    <row r="67" spans="1:20" ht="66.75" customHeight="1" x14ac:dyDescent="0.3">
      <c r="A67" s="203"/>
      <c r="B67" s="197"/>
      <c r="C67" s="12" t="s">
        <v>28</v>
      </c>
      <c r="D67" s="180"/>
      <c r="E67" s="92"/>
      <c r="F67" s="82"/>
      <c r="G67" s="95"/>
      <c r="H67" s="95"/>
      <c r="I67" s="95"/>
      <c r="J67" s="95"/>
      <c r="K67" s="95"/>
      <c r="L67" s="95"/>
      <c r="M67" s="93"/>
      <c r="N67" s="54"/>
      <c r="O67" s="37"/>
      <c r="P67" s="149"/>
      <c r="Q67" s="150"/>
      <c r="R67" s="3"/>
      <c r="S67" s="3"/>
      <c r="T67" s="3"/>
    </row>
    <row r="68" spans="1:20" ht="13.5" customHeight="1" x14ac:dyDescent="0.3">
      <c r="A68" s="204"/>
      <c r="B68" s="197"/>
      <c r="C68" s="6" t="s">
        <v>24</v>
      </c>
      <c r="D68" s="180"/>
      <c r="E68" s="92"/>
      <c r="F68" s="82"/>
      <c r="G68" s="95"/>
      <c r="H68" s="95"/>
      <c r="I68" s="95"/>
      <c r="J68" s="95"/>
      <c r="K68" s="95"/>
      <c r="L68" s="116"/>
      <c r="M68" s="93"/>
      <c r="N68" s="54"/>
      <c r="O68" s="37"/>
      <c r="P68" s="149">
        <f t="shared" ref="P68:Q92" si="11">G68+I68+K68+M68</f>
        <v>0</v>
      </c>
      <c r="Q68" s="150">
        <f t="shared" ref="Q68:Q92" si="12">H68+J68+L68+N68</f>
        <v>0</v>
      </c>
      <c r="R68" s="3"/>
      <c r="S68" s="3"/>
      <c r="T68" s="3"/>
    </row>
    <row r="69" spans="1:20" ht="12.75" customHeight="1" x14ac:dyDescent="0.3">
      <c r="A69" s="204"/>
      <c r="B69" s="197"/>
      <c r="C69" s="6" t="s">
        <v>25</v>
      </c>
      <c r="D69" s="180"/>
      <c r="E69" s="92">
        <v>58</v>
      </c>
      <c r="F69" s="82">
        <v>58</v>
      </c>
      <c r="G69" s="95"/>
      <c r="H69" s="95"/>
      <c r="I69" s="95"/>
      <c r="J69" s="95"/>
      <c r="K69" s="95">
        <v>57.3</v>
      </c>
      <c r="L69" s="95">
        <v>57.3</v>
      </c>
      <c r="M69" s="93">
        <v>0.7</v>
      </c>
      <c r="N69" s="54"/>
      <c r="O69" s="37"/>
      <c r="P69" s="149">
        <f t="shared" si="11"/>
        <v>58</v>
      </c>
      <c r="Q69" s="150">
        <f t="shared" si="12"/>
        <v>57.3</v>
      </c>
      <c r="R69" s="3"/>
      <c r="S69" s="3"/>
      <c r="T69" s="3"/>
    </row>
    <row r="70" spans="1:20" ht="14.25" customHeight="1" x14ac:dyDescent="0.3">
      <c r="A70" s="205"/>
      <c r="B70" s="197"/>
      <c r="C70" s="6" t="s">
        <v>26</v>
      </c>
      <c r="D70" s="180"/>
      <c r="E70" s="92"/>
      <c r="F70" s="82"/>
      <c r="G70" s="95"/>
      <c r="H70" s="95"/>
      <c r="I70" s="95"/>
      <c r="J70" s="95"/>
      <c r="K70" s="95"/>
      <c r="L70" s="116"/>
      <c r="M70" s="93"/>
      <c r="N70" s="54"/>
      <c r="O70" s="37"/>
      <c r="P70" s="149">
        <f t="shared" si="11"/>
        <v>0</v>
      </c>
      <c r="Q70" s="150">
        <f t="shared" si="12"/>
        <v>0</v>
      </c>
      <c r="R70" s="3"/>
      <c r="S70" s="3"/>
      <c r="T70" s="3"/>
    </row>
    <row r="71" spans="1:20" ht="33" customHeight="1" x14ac:dyDescent="0.3">
      <c r="A71" s="203">
        <v>3</v>
      </c>
      <c r="B71" s="197"/>
      <c r="C71" s="12" t="s">
        <v>29</v>
      </c>
      <c r="D71" s="180"/>
      <c r="E71" s="92">
        <f>E73+E74</f>
        <v>147.30000000000001</v>
      </c>
      <c r="F71" s="92">
        <f>F73+F74</f>
        <v>147.30000000000001</v>
      </c>
      <c r="G71" s="92"/>
      <c r="H71" s="92"/>
      <c r="I71" s="92"/>
      <c r="J71" s="92"/>
      <c r="K71" s="92"/>
      <c r="L71" s="92"/>
      <c r="M71" s="93"/>
      <c r="N71" s="54"/>
      <c r="O71" s="37"/>
      <c r="P71" s="149">
        <f t="shared" si="11"/>
        <v>0</v>
      </c>
      <c r="Q71" s="150">
        <f t="shared" si="12"/>
        <v>0</v>
      </c>
      <c r="R71" s="3"/>
      <c r="S71" s="3"/>
      <c r="T71" s="3"/>
    </row>
    <row r="72" spans="1:20" ht="21.75" customHeight="1" x14ac:dyDescent="0.3">
      <c r="A72" s="204"/>
      <c r="B72" s="197"/>
      <c r="C72" s="6" t="s">
        <v>24</v>
      </c>
      <c r="D72" s="180"/>
      <c r="E72" s="82"/>
      <c r="F72" s="82"/>
      <c r="G72" s="82"/>
      <c r="H72" s="92"/>
      <c r="I72" s="92"/>
      <c r="J72" s="92"/>
      <c r="K72" s="92"/>
      <c r="L72" s="92"/>
      <c r="M72" s="93"/>
      <c r="N72" s="54"/>
      <c r="O72" s="37"/>
      <c r="P72" s="149">
        <f t="shared" si="11"/>
        <v>0</v>
      </c>
      <c r="Q72" s="150">
        <f t="shared" si="12"/>
        <v>0</v>
      </c>
      <c r="R72" s="3"/>
      <c r="S72" s="3"/>
      <c r="T72" s="3"/>
    </row>
    <row r="73" spans="1:20" ht="15.75" customHeight="1" x14ac:dyDescent="0.3">
      <c r="A73" s="204"/>
      <c r="B73" s="197"/>
      <c r="C73" s="6" t="s">
        <v>25</v>
      </c>
      <c r="D73" s="180"/>
      <c r="E73" s="92">
        <v>0</v>
      </c>
      <c r="F73" s="92">
        <v>0</v>
      </c>
      <c r="G73" s="92"/>
      <c r="H73" s="82"/>
      <c r="I73" s="95"/>
      <c r="J73" s="82"/>
      <c r="K73" s="95"/>
      <c r="L73" s="54"/>
      <c r="M73" s="93"/>
      <c r="N73" s="54"/>
      <c r="O73" s="37"/>
      <c r="P73" s="149">
        <f t="shared" si="11"/>
        <v>0</v>
      </c>
      <c r="Q73" s="150">
        <f t="shared" si="12"/>
        <v>0</v>
      </c>
      <c r="R73" s="3"/>
      <c r="S73" s="3"/>
      <c r="T73" s="3"/>
    </row>
    <row r="74" spans="1:20" ht="15.75" customHeight="1" x14ac:dyDescent="0.3">
      <c r="A74" s="204"/>
      <c r="B74" s="197"/>
      <c r="C74" s="6" t="s">
        <v>60</v>
      </c>
      <c r="D74" s="180"/>
      <c r="E74" s="82">
        <v>147.30000000000001</v>
      </c>
      <c r="F74" s="92">
        <v>147.30000000000001</v>
      </c>
      <c r="G74" s="92"/>
      <c r="H74" s="82"/>
      <c r="I74" s="95">
        <v>36.799999999999997</v>
      </c>
      <c r="J74" s="82">
        <v>36.799999999999997</v>
      </c>
      <c r="K74" s="95">
        <v>73.599999999999994</v>
      </c>
      <c r="L74" s="54">
        <v>73.599999999999994</v>
      </c>
      <c r="M74" s="93">
        <v>36.9</v>
      </c>
      <c r="N74" s="54">
        <v>36.9</v>
      </c>
      <c r="O74" s="37"/>
      <c r="P74" s="149">
        <f t="shared" si="11"/>
        <v>147.29999999999998</v>
      </c>
      <c r="Q74" s="150">
        <f t="shared" si="12"/>
        <v>147.29999999999998</v>
      </c>
      <c r="R74" s="3"/>
      <c r="S74" s="3"/>
      <c r="T74" s="3"/>
    </row>
    <row r="75" spans="1:20" ht="29.25" customHeight="1" x14ac:dyDescent="0.3">
      <c r="A75" s="204"/>
      <c r="B75" s="197"/>
      <c r="C75" s="12" t="s">
        <v>75</v>
      </c>
      <c r="D75" s="180"/>
      <c r="E75" s="82">
        <v>300</v>
      </c>
      <c r="F75" s="92">
        <f>F78</f>
        <v>300</v>
      </c>
      <c r="G75" s="92"/>
      <c r="H75" s="82"/>
      <c r="I75" s="95"/>
      <c r="J75" s="82"/>
      <c r="K75" s="95"/>
      <c r="L75" s="54"/>
      <c r="M75" s="93"/>
      <c r="N75" s="54"/>
      <c r="O75" s="37"/>
      <c r="P75" s="149"/>
      <c r="Q75" s="150"/>
      <c r="R75" s="3"/>
      <c r="S75" s="3"/>
      <c r="T75" s="3"/>
    </row>
    <row r="76" spans="1:20" ht="23.25" customHeight="1" x14ac:dyDescent="0.3">
      <c r="A76" s="204"/>
      <c r="B76" s="197"/>
      <c r="C76" s="6" t="s">
        <v>24</v>
      </c>
      <c r="D76" s="180"/>
      <c r="E76" s="82"/>
      <c r="F76" s="92"/>
      <c r="G76" s="92"/>
      <c r="H76" s="82"/>
      <c r="I76" s="95"/>
      <c r="J76" s="82"/>
      <c r="K76" s="95"/>
      <c r="L76" s="54"/>
      <c r="M76" s="93"/>
      <c r="N76" s="54"/>
      <c r="O76" s="37"/>
      <c r="P76" s="149"/>
      <c r="Q76" s="150"/>
      <c r="R76" s="3"/>
      <c r="S76" s="3"/>
      <c r="T76" s="3"/>
    </row>
    <row r="77" spans="1:20" ht="15" customHeight="1" x14ac:dyDescent="0.3">
      <c r="A77" s="204"/>
      <c r="B77" s="197"/>
      <c r="C77" s="6" t="s">
        <v>25</v>
      </c>
      <c r="D77" s="180"/>
      <c r="E77" s="82"/>
      <c r="F77" s="92"/>
      <c r="G77" s="92"/>
      <c r="H77" s="82"/>
      <c r="I77" s="95"/>
      <c r="J77" s="82"/>
      <c r="K77" s="95"/>
      <c r="L77" s="54"/>
      <c r="M77" s="93"/>
      <c r="N77" s="54"/>
      <c r="O77" s="37"/>
      <c r="P77" s="149"/>
      <c r="Q77" s="150"/>
      <c r="R77" s="3"/>
      <c r="S77" s="3"/>
      <c r="T77" s="3"/>
    </row>
    <row r="78" spans="1:20" ht="16.5" customHeight="1" x14ac:dyDescent="0.3">
      <c r="A78" s="204"/>
      <c r="B78" s="197"/>
      <c r="C78" s="6" t="s">
        <v>60</v>
      </c>
      <c r="D78" s="180"/>
      <c r="E78" s="82">
        <v>300</v>
      </c>
      <c r="F78" s="92">
        <v>300</v>
      </c>
      <c r="G78" s="92">
        <v>50</v>
      </c>
      <c r="H78" s="82">
        <v>50</v>
      </c>
      <c r="I78" s="95">
        <v>75</v>
      </c>
      <c r="J78" s="82">
        <v>75</v>
      </c>
      <c r="K78" s="95">
        <v>75</v>
      </c>
      <c r="L78" s="54">
        <v>75</v>
      </c>
      <c r="M78" s="93">
        <v>100</v>
      </c>
      <c r="N78" s="54">
        <v>100</v>
      </c>
      <c r="O78" s="37"/>
      <c r="P78" s="149">
        <f t="shared" si="11"/>
        <v>300</v>
      </c>
      <c r="Q78" s="150">
        <f t="shared" si="11"/>
        <v>300</v>
      </c>
      <c r="R78" s="3"/>
      <c r="S78" s="3"/>
      <c r="T78" s="3"/>
    </row>
    <row r="79" spans="1:20" ht="117.75" customHeight="1" x14ac:dyDescent="0.3">
      <c r="A79" s="204"/>
      <c r="B79" s="197"/>
      <c r="C79" s="12" t="s">
        <v>30</v>
      </c>
      <c r="D79" s="180"/>
      <c r="E79" s="92"/>
      <c r="F79" s="92"/>
      <c r="G79" s="92"/>
      <c r="H79" s="82"/>
      <c r="I79" s="92"/>
      <c r="J79" s="82"/>
      <c r="K79" s="92"/>
      <c r="L79" s="54"/>
      <c r="M79" s="93"/>
      <c r="N79" s="70"/>
      <c r="O79" s="154"/>
      <c r="P79" s="149">
        <f t="shared" si="11"/>
        <v>0</v>
      </c>
      <c r="Q79" s="150">
        <f t="shared" si="12"/>
        <v>0</v>
      </c>
      <c r="R79" s="3"/>
      <c r="S79" s="3"/>
      <c r="T79" s="3"/>
    </row>
    <row r="80" spans="1:20" ht="16.5" customHeight="1" x14ac:dyDescent="0.3">
      <c r="A80" s="204"/>
      <c r="B80" s="197"/>
      <c r="C80" s="6" t="s">
        <v>24</v>
      </c>
      <c r="D80" s="180"/>
      <c r="E80" s="82"/>
      <c r="F80" s="82"/>
      <c r="G80" s="82"/>
      <c r="H80" s="82"/>
      <c r="I80" s="95"/>
      <c r="J80" s="82"/>
      <c r="K80" s="95"/>
      <c r="L80" s="54"/>
      <c r="M80" s="93"/>
      <c r="N80" s="70"/>
      <c r="O80" s="37"/>
      <c r="P80" s="149">
        <f t="shared" si="11"/>
        <v>0</v>
      </c>
      <c r="Q80" s="150">
        <f t="shared" si="12"/>
        <v>0</v>
      </c>
      <c r="R80" s="3"/>
      <c r="S80" s="3"/>
      <c r="T80" s="3"/>
    </row>
    <row r="81" spans="1:20" ht="16.5" customHeight="1" x14ac:dyDescent="0.3">
      <c r="A81" s="204"/>
      <c r="B81" s="197"/>
      <c r="C81" s="6" t="s">
        <v>25</v>
      </c>
      <c r="D81" s="180"/>
      <c r="E81" s="92">
        <v>75</v>
      </c>
      <c r="F81" s="92">
        <v>75</v>
      </c>
      <c r="G81" s="92">
        <v>37.5</v>
      </c>
      <c r="H81" s="82">
        <v>37.5</v>
      </c>
      <c r="I81" s="95">
        <v>37.5</v>
      </c>
      <c r="J81" s="82">
        <v>37.5</v>
      </c>
      <c r="K81" s="95"/>
      <c r="L81" s="54"/>
      <c r="M81" s="93"/>
      <c r="N81" s="70"/>
      <c r="O81" s="37"/>
      <c r="P81" s="149">
        <f t="shared" si="11"/>
        <v>75</v>
      </c>
      <c r="Q81" s="150">
        <f t="shared" si="12"/>
        <v>75</v>
      </c>
      <c r="R81" s="3"/>
      <c r="S81" s="3"/>
      <c r="T81" s="3"/>
    </row>
    <row r="82" spans="1:20" ht="16.5" customHeight="1" x14ac:dyDescent="0.3">
      <c r="A82" s="204"/>
      <c r="B82" s="197"/>
      <c r="C82" s="6" t="s">
        <v>26</v>
      </c>
      <c r="D82" s="180"/>
      <c r="E82" s="82"/>
      <c r="F82" s="82"/>
      <c r="G82" s="82"/>
      <c r="H82" s="82"/>
      <c r="I82" s="95"/>
      <c r="J82" s="82"/>
      <c r="K82" s="95"/>
      <c r="L82" s="54"/>
      <c r="M82" s="93"/>
      <c r="N82" s="70"/>
      <c r="O82" s="37"/>
      <c r="P82" s="149">
        <f t="shared" si="11"/>
        <v>0</v>
      </c>
      <c r="Q82" s="150">
        <f t="shared" si="12"/>
        <v>0</v>
      </c>
      <c r="R82" s="3"/>
      <c r="S82" s="3"/>
      <c r="T82" s="3"/>
    </row>
    <row r="83" spans="1:20" ht="87.75" customHeight="1" x14ac:dyDescent="0.3">
      <c r="A83" s="204"/>
      <c r="B83" s="197"/>
      <c r="C83" s="12" t="s">
        <v>66</v>
      </c>
      <c r="D83" s="180"/>
      <c r="E83" s="82"/>
      <c r="F83" s="82"/>
      <c r="G83" s="82"/>
      <c r="H83" s="82"/>
      <c r="I83" s="95"/>
      <c r="J83" s="82"/>
      <c r="K83" s="95"/>
      <c r="L83" s="54"/>
      <c r="M83" s="93"/>
      <c r="N83" s="70"/>
      <c r="O83" s="37"/>
      <c r="P83" s="149">
        <f t="shared" si="11"/>
        <v>0</v>
      </c>
      <c r="Q83" s="150">
        <f t="shared" si="12"/>
        <v>0</v>
      </c>
      <c r="R83" s="3"/>
      <c r="S83" s="3"/>
      <c r="T83" s="3"/>
    </row>
    <row r="84" spans="1:20" ht="15.75" customHeight="1" x14ac:dyDescent="0.3">
      <c r="A84" s="204"/>
      <c r="B84" s="197"/>
      <c r="C84" s="6" t="s">
        <v>24</v>
      </c>
      <c r="D84" s="180"/>
      <c r="E84" s="82"/>
      <c r="F84" s="82"/>
      <c r="G84" s="82"/>
      <c r="H84" s="82"/>
      <c r="I84" s="95"/>
      <c r="J84" s="82"/>
      <c r="K84" s="95"/>
      <c r="L84" s="54"/>
      <c r="M84" s="93"/>
      <c r="N84" s="70"/>
      <c r="O84" s="37"/>
      <c r="P84" s="149">
        <f t="shared" si="11"/>
        <v>0</v>
      </c>
      <c r="Q84" s="150">
        <f t="shared" si="12"/>
        <v>0</v>
      </c>
      <c r="R84" s="3"/>
      <c r="S84" s="3"/>
      <c r="T84" s="3"/>
    </row>
    <row r="85" spans="1:20" ht="15" customHeight="1" x14ac:dyDescent="0.3">
      <c r="A85" s="204"/>
      <c r="B85" s="197"/>
      <c r="C85" s="6" t="s">
        <v>25</v>
      </c>
      <c r="D85" s="180"/>
      <c r="E85" s="82">
        <v>0</v>
      </c>
      <c r="F85" s="82">
        <v>0</v>
      </c>
      <c r="G85" s="82"/>
      <c r="H85" s="82"/>
      <c r="I85" s="95"/>
      <c r="J85" s="82"/>
      <c r="K85" s="95">
        <v>0</v>
      </c>
      <c r="L85" s="54"/>
      <c r="M85" s="93">
        <v>0</v>
      </c>
      <c r="N85" s="70"/>
      <c r="O85" s="37"/>
      <c r="P85" s="149">
        <f t="shared" si="11"/>
        <v>0</v>
      </c>
      <c r="Q85" s="150">
        <f t="shared" si="12"/>
        <v>0</v>
      </c>
      <c r="R85" s="3"/>
      <c r="S85" s="3"/>
      <c r="T85" s="3"/>
    </row>
    <row r="86" spans="1:20" ht="16.5" customHeight="1" x14ac:dyDescent="0.3">
      <c r="A86" s="204"/>
      <c r="B86" s="197"/>
      <c r="C86" s="6" t="s">
        <v>26</v>
      </c>
      <c r="D86" s="180"/>
      <c r="E86" s="82"/>
      <c r="F86" s="82"/>
      <c r="G86" s="82"/>
      <c r="H86" s="82"/>
      <c r="I86" s="95"/>
      <c r="J86" s="82"/>
      <c r="K86" s="95"/>
      <c r="L86" s="54"/>
      <c r="M86" s="93"/>
      <c r="N86" s="70"/>
      <c r="O86" s="37"/>
      <c r="P86" s="149">
        <f t="shared" si="11"/>
        <v>0</v>
      </c>
      <c r="Q86" s="150">
        <f t="shared" si="12"/>
        <v>0</v>
      </c>
      <c r="R86" s="3"/>
      <c r="S86" s="3"/>
      <c r="T86" s="3"/>
    </row>
    <row r="87" spans="1:20" ht="32.25" customHeight="1" x14ac:dyDescent="0.3">
      <c r="A87" s="204"/>
      <c r="B87" s="197"/>
      <c r="C87" s="12" t="s">
        <v>67</v>
      </c>
      <c r="D87" s="180"/>
      <c r="E87" s="82"/>
      <c r="F87" s="82"/>
      <c r="G87" s="82"/>
      <c r="H87" s="82"/>
      <c r="I87" s="95"/>
      <c r="J87" s="82"/>
      <c r="K87" s="95"/>
      <c r="L87" s="54"/>
      <c r="M87" s="93"/>
      <c r="N87" s="70"/>
      <c r="O87" s="37"/>
      <c r="P87" s="149">
        <f t="shared" si="11"/>
        <v>0</v>
      </c>
      <c r="Q87" s="150">
        <f t="shared" si="12"/>
        <v>0</v>
      </c>
      <c r="R87" s="3"/>
      <c r="S87" s="3"/>
      <c r="T87" s="3"/>
    </row>
    <row r="88" spans="1:20" ht="23.25" customHeight="1" x14ac:dyDescent="0.3">
      <c r="A88" s="204"/>
      <c r="B88" s="197"/>
      <c r="C88" s="6" t="s">
        <v>24</v>
      </c>
      <c r="D88" s="180"/>
      <c r="E88" s="82"/>
      <c r="F88" s="82"/>
      <c r="G88" s="82"/>
      <c r="H88" s="82"/>
      <c r="I88" s="95"/>
      <c r="J88" s="82"/>
      <c r="K88" s="95"/>
      <c r="L88" s="54"/>
      <c r="M88" s="93"/>
      <c r="N88" s="70"/>
      <c r="O88" s="37"/>
      <c r="P88" s="149">
        <f t="shared" si="11"/>
        <v>0</v>
      </c>
      <c r="Q88" s="150">
        <f t="shared" si="12"/>
        <v>0</v>
      </c>
      <c r="R88" s="3"/>
      <c r="S88" s="3"/>
      <c r="T88" s="3"/>
    </row>
    <row r="89" spans="1:20" ht="18" customHeight="1" x14ac:dyDescent="0.3">
      <c r="A89" s="204"/>
      <c r="B89" s="197"/>
      <c r="C89" s="6" t="s">
        <v>25</v>
      </c>
      <c r="D89" s="180"/>
      <c r="E89" s="82">
        <v>0</v>
      </c>
      <c r="F89" s="82">
        <v>0</v>
      </c>
      <c r="G89" s="82"/>
      <c r="H89" s="82"/>
      <c r="I89" s="95"/>
      <c r="J89" s="82"/>
      <c r="K89" s="95">
        <v>0</v>
      </c>
      <c r="L89" s="54"/>
      <c r="M89" s="93">
        <v>0</v>
      </c>
      <c r="N89" s="70"/>
      <c r="O89" s="37"/>
      <c r="P89" s="149">
        <f t="shared" si="11"/>
        <v>0</v>
      </c>
      <c r="Q89" s="150">
        <f t="shared" si="12"/>
        <v>0</v>
      </c>
      <c r="R89" s="3"/>
      <c r="S89" s="3"/>
      <c r="T89" s="3"/>
    </row>
    <row r="90" spans="1:20" ht="18" customHeight="1" x14ac:dyDescent="0.3">
      <c r="A90" s="204"/>
      <c r="B90" s="197"/>
      <c r="C90" s="6" t="s">
        <v>26</v>
      </c>
      <c r="D90" s="180"/>
      <c r="E90" s="82"/>
      <c r="F90" s="82"/>
      <c r="G90" s="82"/>
      <c r="H90" s="82"/>
      <c r="I90" s="95"/>
      <c r="J90" s="82"/>
      <c r="K90" s="95"/>
      <c r="L90" s="54"/>
      <c r="M90" s="93"/>
      <c r="N90" s="70"/>
      <c r="O90" s="37"/>
      <c r="P90" s="149">
        <f t="shared" si="11"/>
        <v>0</v>
      </c>
      <c r="Q90" s="150">
        <f t="shared" si="12"/>
        <v>0</v>
      </c>
      <c r="R90" s="3"/>
      <c r="S90" s="3"/>
      <c r="T90" s="3"/>
    </row>
    <row r="91" spans="1:20" ht="35.25" customHeight="1" x14ac:dyDescent="0.3">
      <c r="A91" s="204"/>
      <c r="B91" s="197"/>
      <c r="C91" s="22" t="s">
        <v>87</v>
      </c>
      <c r="D91" s="180"/>
      <c r="E91" s="90">
        <f>E93</f>
        <v>153.19999999999999</v>
      </c>
      <c r="F91" s="90">
        <f>F93</f>
        <v>153.19999999999999</v>
      </c>
      <c r="G91" s="89">
        <f t="shared" ref="G91:M91" si="13">G93</f>
        <v>38.299999999999997</v>
      </c>
      <c r="H91" s="90">
        <f t="shared" si="13"/>
        <v>38.299999999999997</v>
      </c>
      <c r="I91" s="90">
        <f t="shared" si="13"/>
        <v>38.299999999999997</v>
      </c>
      <c r="J91" s="90">
        <f t="shared" si="13"/>
        <v>38.299999999999997</v>
      </c>
      <c r="K91" s="90">
        <f t="shared" si="13"/>
        <v>38.299999999999997</v>
      </c>
      <c r="L91" s="90">
        <f t="shared" si="13"/>
        <v>38.299999999999997</v>
      </c>
      <c r="M91" s="91">
        <f t="shared" si="13"/>
        <v>38.299999999999997</v>
      </c>
      <c r="N91" s="89">
        <f>N93</f>
        <v>38.299999999999997</v>
      </c>
      <c r="O91" s="60"/>
      <c r="P91" s="149">
        <f t="shared" ref="P91:P124" si="14">G91+I91+K91+M91</f>
        <v>153.19999999999999</v>
      </c>
      <c r="Q91" s="150">
        <f t="shared" si="12"/>
        <v>153.19999999999999</v>
      </c>
      <c r="R91" s="3"/>
      <c r="S91" s="3"/>
      <c r="T91" s="3"/>
    </row>
    <row r="92" spans="1:20" ht="18" customHeight="1" x14ac:dyDescent="0.3">
      <c r="A92" s="204"/>
      <c r="B92" s="197"/>
      <c r="C92" s="6" t="s">
        <v>24</v>
      </c>
      <c r="D92" s="180"/>
      <c r="E92" s="92"/>
      <c r="F92" s="92"/>
      <c r="G92" s="82"/>
      <c r="H92" s="92"/>
      <c r="I92" s="92"/>
      <c r="J92" s="92"/>
      <c r="K92" s="92"/>
      <c r="L92" s="92"/>
      <c r="M92" s="93"/>
      <c r="N92" s="70"/>
      <c r="O92" s="59"/>
      <c r="P92" s="149">
        <f t="shared" si="11"/>
        <v>0</v>
      </c>
      <c r="Q92" s="150">
        <f t="shared" si="12"/>
        <v>0</v>
      </c>
      <c r="R92" s="3"/>
      <c r="S92" s="3"/>
      <c r="T92" s="3"/>
    </row>
    <row r="93" spans="1:20" ht="18" customHeight="1" x14ac:dyDescent="0.3">
      <c r="A93" s="204"/>
      <c r="B93" s="197"/>
      <c r="C93" s="6" t="s">
        <v>25</v>
      </c>
      <c r="D93" s="180"/>
      <c r="E93" s="92">
        <f t="shared" ref="E93:L93" si="15">E97</f>
        <v>153.19999999999999</v>
      </c>
      <c r="F93" s="92">
        <f t="shared" si="15"/>
        <v>153.19999999999999</v>
      </c>
      <c r="G93" s="82">
        <f t="shared" si="15"/>
        <v>38.299999999999997</v>
      </c>
      <c r="H93" s="92">
        <f t="shared" si="15"/>
        <v>38.299999999999997</v>
      </c>
      <c r="I93" s="92">
        <f t="shared" si="15"/>
        <v>38.299999999999997</v>
      </c>
      <c r="J93" s="92">
        <f t="shared" si="15"/>
        <v>38.299999999999997</v>
      </c>
      <c r="K93" s="92">
        <f t="shared" si="15"/>
        <v>38.299999999999997</v>
      </c>
      <c r="L93" s="92">
        <f t="shared" si="15"/>
        <v>38.299999999999997</v>
      </c>
      <c r="M93" s="93">
        <f>M97</f>
        <v>38.299999999999997</v>
      </c>
      <c r="N93" s="70">
        <v>38.299999999999997</v>
      </c>
      <c r="O93" s="59"/>
      <c r="P93" s="149">
        <f t="shared" si="14"/>
        <v>153.19999999999999</v>
      </c>
      <c r="Q93" s="150">
        <f t="shared" ref="Q93:Q124" si="16">H93+J93+L93+N93</f>
        <v>153.19999999999999</v>
      </c>
      <c r="R93" s="3"/>
      <c r="S93" s="3"/>
      <c r="T93" s="3"/>
    </row>
    <row r="94" spans="1:20" ht="18" customHeight="1" x14ac:dyDescent="0.3">
      <c r="A94" s="204"/>
      <c r="B94" s="197"/>
      <c r="C94" s="6" t="s">
        <v>26</v>
      </c>
      <c r="D94" s="180"/>
      <c r="E94" s="92"/>
      <c r="F94" s="92"/>
      <c r="G94" s="82"/>
      <c r="H94" s="92"/>
      <c r="I94" s="92"/>
      <c r="J94" s="92"/>
      <c r="K94" s="92"/>
      <c r="L94" s="92"/>
      <c r="M94" s="93"/>
      <c r="N94" s="70"/>
      <c r="O94" s="59"/>
      <c r="P94" s="149">
        <f t="shared" si="14"/>
        <v>0</v>
      </c>
      <c r="Q94" s="150">
        <f t="shared" si="16"/>
        <v>0</v>
      </c>
      <c r="R94" s="3"/>
      <c r="S94" s="3"/>
      <c r="T94" s="3"/>
    </row>
    <row r="95" spans="1:20" ht="33.75" customHeight="1" x14ac:dyDescent="0.3">
      <c r="A95" s="204"/>
      <c r="B95" s="197"/>
      <c r="C95" s="12" t="s">
        <v>31</v>
      </c>
      <c r="D95" s="180"/>
      <c r="E95" s="92"/>
      <c r="F95" s="92"/>
      <c r="G95" s="82"/>
      <c r="H95" s="92"/>
      <c r="I95" s="82"/>
      <c r="J95" s="92"/>
      <c r="K95" s="82"/>
      <c r="L95" s="92"/>
      <c r="M95" s="82"/>
      <c r="N95" s="70"/>
      <c r="O95" s="94"/>
      <c r="P95" s="149">
        <f t="shared" si="14"/>
        <v>0</v>
      </c>
      <c r="Q95" s="150">
        <f t="shared" si="16"/>
        <v>0</v>
      </c>
      <c r="R95" s="3"/>
      <c r="S95" s="3"/>
      <c r="T95" s="3"/>
    </row>
    <row r="96" spans="1:20" ht="18" customHeight="1" x14ac:dyDescent="0.3">
      <c r="A96" s="204"/>
      <c r="B96" s="197"/>
      <c r="C96" s="6" t="s">
        <v>24</v>
      </c>
      <c r="D96" s="180"/>
      <c r="E96" s="92"/>
      <c r="F96" s="92"/>
      <c r="G96" s="82"/>
      <c r="H96" s="92"/>
      <c r="I96" s="92"/>
      <c r="J96" s="92"/>
      <c r="K96" s="92"/>
      <c r="L96" s="92"/>
      <c r="M96" s="93"/>
      <c r="N96" s="70"/>
      <c r="O96" s="94"/>
      <c r="P96" s="149">
        <f t="shared" si="14"/>
        <v>0</v>
      </c>
      <c r="Q96" s="150">
        <f t="shared" si="16"/>
        <v>0</v>
      </c>
      <c r="R96" s="3"/>
      <c r="S96" s="3"/>
      <c r="T96" s="3"/>
    </row>
    <row r="97" spans="1:20" ht="18" customHeight="1" x14ac:dyDescent="0.3">
      <c r="A97" s="204"/>
      <c r="B97" s="197"/>
      <c r="C97" s="6" t="s">
        <v>25</v>
      </c>
      <c r="D97" s="180"/>
      <c r="E97" s="82">
        <v>153.19999999999999</v>
      </c>
      <c r="F97" s="92">
        <v>153.19999999999999</v>
      </c>
      <c r="G97" s="82">
        <v>38.299999999999997</v>
      </c>
      <c r="H97" s="92">
        <v>38.299999999999997</v>
      </c>
      <c r="I97" s="82">
        <v>38.299999999999997</v>
      </c>
      <c r="J97" s="92">
        <v>38.299999999999997</v>
      </c>
      <c r="K97" s="82">
        <v>38.299999999999997</v>
      </c>
      <c r="L97" s="92">
        <v>38.299999999999997</v>
      </c>
      <c r="M97" s="82">
        <v>38.299999999999997</v>
      </c>
      <c r="N97" s="70">
        <v>38.299999999999997</v>
      </c>
      <c r="O97" s="94"/>
      <c r="P97" s="149">
        <f t="shared" si="14"/>
        <v>153.19999999999999</v>
      </c>
      <c r="Q97" s="150">
        <f t="shared" si="16"/>
        <v>153.19999999999999</v>
      </c>
      <c r="R97" s="3"/>
      <c r="S97" s="3"/>
      <c r="T97" s="3"/>
    </row>
    <row r="98" spans="1:20" ht="18" customHeight="1" x14ac:dyDescent="0.3">
      <c r="A98" s="204"/>
      <c r="B98" s="197"/>
      <c r="C98" s="6" t="s">
        <v>26</v>
      </c>
      <c r="D98" s="180"/>
      <c r="E98" s="82"/>
      <c r="F98" s="82"/>
      <c r="G98" s="82"/>
      <c r="H98" s="82"/>
      <c r="I98" s="95"/>
      <c r="J98" s="82"/>
      <c r="K98" s="95"/>
      <c r="L98" s="92"/>
      <c r="M98" s="93"/>
      <c r="N98" s="70"/>
      <c r="O98" s="94"/>
      <c r="P98" s="149">
        <f t="shared" si="14"/>
        <v>0</v>
      </c>
      <c r="Q98" s="150">
        <f t="shared" si="16"/>
        <v>0</v>
      </c>
      <c r="R98" s="3"/>
      <c r="S98" s="3"/>
      <c r="T98" s="3"/>
    </row>
    <row r="99" spans="1:20" ht="71.25" customHeight="1" x14ac:dyDescent="0.3">
      <c r="A99" s="204"/>
      <c r="B99" s="197"/>
      <c r="C99" s="22" t="s">
        <v>88</v>
      </c>
      <c r="D99" s="180"/>
      <c r="E99" s="90">
        <f t="shared" ref="E99:N99" si="17">E105+E109+E113</f>
        <v>40</v>
      </c>
      <c r="F99" s="89">
        <f t="shared" si="17"/>
        <v>40</v>
      </c>
      <c r="G99" s="90">
        <f t="shared" si="17"/>
        <v>0</v>
      </c>
      <c r="H99" s="90">
        <f t="shared" si="17"/>
        <v>0</v>
      </c>
      <c r="I99" s="90">
        <f t="shared" si="17"/>
        <v>27.96</v>
      </c>
      <c r="J99" s="90">
        <f t="shared" si="17"/>
        <v>27.96</v>
      </c>
      <c r="K99" s="90">
        <f t="shared" si="17"/>
        <v>9.9</v>
      </c>
      <c r="L99" s="90">
        <f t="shared" si="17"/>
        <v>9.9</v>
      </c>
      <c r="M99" s="91">
        <f t="shared" si="17"/>
        <v>2.14</v>
      </c>
      <c r="N99" s="90">
        <f t="shared" si="17"/>
        <v>1</v>
      </c>
      <c r="O99" s="60"/>
      <c r="P99" s="151">
        <f t="shared" si="14"/>
        <v>40</v>
      </c>
      <c r="Q99" s="152">
        <f t="shared" si="16"/>
        <v>38.86</v>
      </c>
      <c r="R99" s="3"/>
      <c r="S99" s="3"/>
      <c r="T99" s="3"/>
    </row>
    <row r="100" spans="1:20" ht="18" customHeight="1" x14ac:dyDescent="0.3">
      <c r="A100" s="204"/>
      <c r="B100" s="197"/>
      <c r="C100" s="6" t="s">
        <v>24</v>
      </c>
      <c r="D100" s="180"/>
      <c r="E100" s="92"/>
      <c r="F100" s="82"/>
      <c r="G100" s="92"/>
      <c r="H100" s="92"/>
      <c r="I100" s="92"/>
      <c r="J100" s="92"/>
      <c r="K100" s="92"/>
      <c r="L100" s="116"/>
      <c r="M100" s="93"/>
      <c r="N100" s="117"/>
      <c r="O100" s="59"/>
      <c r="P100" s="149">
        <f t="shared" si="14"/>
        <v>0</v>
      </c>
      <c r="Q100" s="150">
        <f t="shared" si="16"/>
        <v>0</v>
      </c>
      <c r="R100" s="3"/>
      <c r="S100" s="3"/>
      <c r="T100" s="3"/>
    </row>
    <row r="101" spans="1:20" ht="18" customHeight="1" x14ac:dyDescent="0.3">
      <c r="A101" s="204"/>
      <c r="B101" s="197"/>
      <c r="C101" s="6" t="s">
        <v>25</v>
      </c>
      <c r="D101" s="180"/>
      <c r="E101" s="92">
        <f t="shared" ref="E101:L101" si="18">E105+E109+E113</f>
        <v>40</v>
      </c>
      <c r="F101" s="82">
        <f t="shared" si="18"/>
        <v>40</v>
      </c>
      <c r="G101" s="92">
        <f t="shared" si="18"/>
        <v>0</v>
      </c>
      <c r="H101" s="92">
        <f t="shared" si="18"/>
        <v>0</v>
      </c>
      <c r="I101" s="92">
        <f t="shared" si="18"/>
        <v>27.96</v>
      </c>
      <c r="J101" s="92">
        <f t="shared" si="18"/>
        <v>27.96</v>
      </c>
      <c r="K101" s="92">
        <f t="shared" si="18"/>
        <v>9.9</v>
      </c>
      <c r="L101" s="92">
        <f t="shared" si="18"/>
        <v>9.9</v>
      </c>
      <c r="M101" s="93">
        <f>M105+M109+M113</f>
        <v>2.14</v>
      </c>
      <c r="N101" s="117">
        <f>N105+N109+N113</f>
        <v>1</v>
      </c>
      <c r="O101" s="59"/>
      <c r="P101" s="149">
        <f t="shared" si="14"/>
        <v>40</v>
      </c>
      <c r="Q101" s="150">
        <f t="shared" si="16"/>
        <v>38.86</v>
      </c>
      <c r="R101" s="3"/>
      <c r="S101" s="3"/>
      <c r="T101" s="3"/>
    </row>
    <row r="102" spans="1:20" ht="18" customHeight="1" x14ac:dyDescent="0.3">
      <c r="A102" s="204"/>
      <c r="B102" s="197"/>
      <c r="C102" s="6" t="s">
        <v>26</v>
      </c>
      <c r="D102" s="180"/>
      <c r="E102" s="92"/>
      <c r="F102" s="82"/>
      <c r="G102" s="92"/>
      <c r="H102" s="92"/>
      <c r="I102" s="92"/>
      <c r="J102" s="92"/>
      <c r="K102" s="92"/>
      <c r="L102" s="92"/>
      <c r="M102" s="93"/>
      <c r="N102" s="117"/>
      <c r="O102" s="59"/>
      <c r="P102" s="149">
        <f t="shared" si="14"/>
        <v>0</v>
      </c>
      <c r="Q102" s="150">
        <f t="shared" si="16"/>
        <v>0</v>
      </c>
      <c r="R102" s="3"/>
      <c r="S102" s="3"/>
      <c r="T102" s="3"/>
    </row>
    <row r="103" spans="1:20" ht="26.25" customHeight="1" x14ac:dyDescent="0.3">
      <c r="A103" s="204"/>
      <c r="B103" s="197"/>
      <c r="C103" s="12" t="s">
        <v>32</v>
      </c>
      <c r="D103" s="180"/>
      <c r="E103" s="92"/>
      <c r="F103" s="82"/>
      <c r="G103" s="92"/>
      <c r="H103" s="92"/>
      <c r="I103" s="92"/>
      <c r="J103" s="92"/>
      <c r="K103" s="92"/>
      <c r="L103" s="92"/>
      <c r="M103" s="93"/>
      <c r="N103" s="117"/>
      <c r="O103" s="59"/>
      <c r="P103" s="149">
        <f t="shared" si="14"/>
        <v>0</v>
      </c>
      <c r="Q103" s="150">
        <f t="shared" si="16"/>
        <v>0</v>
      </c>
      <c r="R103" s="3"/>
      <c r="S103" s="3"/>
      <c r="T103" s="3"/>
    </row>
    <row r="104" spans="1:20" ht="18" customHeight="1" x14ac:dyDescent="0.3">
      <c r="A104" s="204"/>
      <c r="B104" s="197"/>
      <c r="C104" s="6" t="s">
        <v>24</v>
      </c>
      <c r="D104" s="180"/>
      <c r="E104" s="92"/>
      <c r="F104" s="82"/>
      <c r="G104" s="92"/>
      <c r="H104" s="92"/>
      <c r="I104" s="92"/>
      <c r="J104" s="92"/>
      <c r="K104" s="92"/>
      <c r="L104" s="92"/>
      <c r="M104" s="93"/>
      <c r="N104" s="117"/>
      <c r="O104" s="59"/>
      <c r="P104" s="149">
        <f t="shared" si="14"/>
        <v>0</v>
      </c>
      <c r="Q104" s="150">
        <f t="shared" si="16"/>
        <v>0</v>
      </c>
      <c r="R104" s="3"/>
      <c r="S104" s="3"/>
      <c r="T104" s="3"/>
    </row>
    <row r="105" spans="1:20" ht="18" customHeight="1" x14ac:dyDescent="0.3">
      <c r="A105" s="204"/>
      <c r="B105" s="197"/>
      <c r="C105" s="6" t="s">
        <v>25</v>
      </c>
      <c r="D105" s="180"/>
      <c r="E105" s="92">
        <v>17</v>
      </c>
      <c r="F105" s="82">
        <v>17</v>
      </c>
      <c r="G105" s="92"/>
      <c r="H105" s="92"/>
      <c r="I105" s="92">
        <v>16.5</v>
      </c>
      <c r="J105" s="92">
        <v>16.5</v>
      </c>
      <c r="K105" s="92">
        <v>0</v>
      </c>
      <c r="L105" s="92"/>
      <c r="M105" s="93">
        <v>0.5</v>
      </c>
      <c r="N105" s="117"/>
      <c r="O105" s="59"/>
      <c r="P105" s="149">
        <f t="shared" si="14"/>
        <v>17</v>
      </c>
      <c r="Q105" s="150">
        <f t="shared" si="16"/>
        <v>16.5</v>
      </c>
      <c r="R105" s="3"/>
      <c r="S105" s="3"/>
      <c r="T105" s="3"/>
    </row>
    <row r="106" spans="1:20" ht="18" customHeight="1" x14ac:dyDescent="0.3">
      <c r="A106" s="204"/>
      <c r="B106" s="197"/>
      <c r="C106" s="6" t="s">
        <v>26</v>
      </c>
      <c r="D106" s="180"/>
      <c r="E106" s="82"/>
      <c r="F106" s="82"/>
      <c r="G106" s="92"/>
      <c r="H106" s="82"/>
      <c r="I106" s="95"/>
      <c r="J106" s="82"/>
      <c r="K106" s="95"/>
      <c r="L106" s="82"/>
      <c r="M106" s="93"/>
      <c r="N106" s="117"/>
      <c r="O106" s="59"/>
      <c r="P106" s="149">
        <f t="shared" si="14"/>
        <v>0</v>
      </c>
      <c r="Q106" s="150">
        <f t="shared" si="16"/>
        <v>0</v>
      </c>
      <c r="R106" s="3"/>
      <c r="S106" s="3"/>
      <c r="T106" s="3"/>
    </row>
    <row r="107" spans="1:20" ht="24" customHeight="1" x14ac:dyDescent="0.3">
      <c r="A107" s="204"/>
      <c r="B107" s="197"/>
      <c r="C107" s="12" t="s">
        <v>68</v>
      </c>
      <c r="D107" s="180"/>
      <c r="E107" s="82"/>
      <c r="F107" s="82"/>
      <c r="G107" s="92"/>
      <c r="H107" s="82"/>
      <c r="I107" s="95"/>
      <c r="J107" s="82"/>
      <c r="K107" s="95"/>
      <c r="L107" s="82"/>
      <c r="M107" s="93"/>
      <c r="N107" s="117"/>
      <c r="O107" s="59"/>
      <c r="P107" s="149">
        <f t="shared" si="14"/>
        <v>0</v>
      </c>
      <c r="Q107" s="150">
        <f t="shared" si="16"/>
        <v>0</v>
      </c>
      <c r="R107" s="3"/>
      <c r="S107" s="3"/>
      <c r="T107" s="3"/>
    </row>
    <row r="108" spans="1:20" ht="18" customHeight="1" x14ac:dyDescent="0.3">
      <c r="A108" s="204"/>
      <c r="B108" s="197"/>
      <c r="C108" s="6" t="s">
        <v>24</v>
      </c>
      <c r="D108" s="180"/>
      <c r="E108" s="82"/>
      <c r="F108" s="82"/>
      <c r="G108" s="92"/>
      <c r="H108" s="82"/>
      <c r="I108" s="95"/>
      <c r="J108" s="82"/>
      <c r="K108" s="95"/>
      <c r="L108" s="82"/>
      <c r="M108" s="93"/>
      <c r="N108" s="117"/>
      <c r="O108" s="59"/>
      <c r="P108" s="149">
        <f t="shared" si="14"/>
        <v>0</v>
      </c>
      <c r="Q108" s="150">
        <f t="shared" si="16"/>
        <v>0</v>
      </c>
      <c r="R108" s="3"/>
      <c r="S108" s="3"/>
      <c r="T108" s="3"/>
    </row>
    <row r="109" spans="1:20" ht="18" customHeight="1" x14ac:dyDescent="0.3">
      <c r="A109" s="204"/>
      <c r="B109" s="197"/>
      <c r="C109" s="6" t="s">
        <v>25</v>
      </c>
      <c r="D109" s="180"/>
      <c r="E109" s="82">
        <v>19</v>
      </c>
      <c r="F109" s="82">
        <v>19</v>
      </c>
      <c r="G109" s="92"/>
      <c r="H109" s="82"/>
      <c r="I109" s="95">
        <v>7.86</v>
      </c>
      <c r="J109" s="82">
        <v>7.86</v>
      </c>
      <c r="K109" s="95">
        <v>9.9</v>
      </c>
      <c r="L109" s="82">
        <v>9.9</v>
      </c>
      <c r="M109" s="93">
        <v>1.24</v>
      </c>
      <c r="N109" s="117">
        <v>1</v>
      </c>
      <c r="O109" s="59"/>
      <c r="P109" s="149">
        <f t="shared" si="14"/>
        <v>19</v>
      </c>
      <c r="Q109" s="150">
        <f t="shared" si="16"/>
        <v>18.760000000000002</v>
      </c>
      <c r="R109" s="3"/>
      <c r="S109" s="3"/>
      <c r="T109" s="3"/>
    </row>
    <row r="110" spans="1:20" ht="18" customHeight="1" x14ac:dyDescent="0.3">
      <c r="A110" s="204"/>
      <c r="B110" s="197"/>
      <c r="C110" s="6" t="s">
        <v>26</v>
      </c>
      <c r="D110" s="180"/>
      <c r="E110" s="82"/>
      <c r="F110" s="82"/>
      <c r="G110" s="92"/>
      <c r="H110" s="82"/>
      <c r="I110" s="95"/>
      <c r="J110" s="82"/>
      <c r="K110" s="95"/>
      <c r="L110" s="82"/>
      <c r="M110" s="93"/>
      <c r="N110" s="117"/>
      <c r="O110" s="59"/>
      <c r="P110" s="149">
        <f t="shared" si="14"/>
        <v>0</v>
      </c>
      <c r="Q110" s="150">
        <f t="shared" si="16"/>
        <v>0</v>
      </c>
      <c r="R110" s="3"/>
      <c r="S110" s="3"/>
      <c r="T110" s="3"/>
    </row>
    <row r="111" spans="1:20" ht="30" customHeight="1" x14ac:dyDescent="0.3">
      <c r="A111" s="204"/>
      <c r="B111" s="197"/>
      <c r="C111" s="12" t="s">
        <v>69</v>
      </c>
      <c r="D111" s="180"/>
      <c r="E111" s="82"/>
      <c r="F111" s="82"/>
      <c r="G111" s="92"/>
      <c r="H111" s="82"/>
      <c r="I111" s="95"/>
      <c r="J111" s="82"/>
      <c r="K111" s="95"/>
      <c r="L111" s="82"/>
      <c r="M111" s="93"/>
      <c r="N111" s="117"/>
      <c r="O111" s="59"/>
      <c r="P111" s="149">
        <f t="shared" si="14"/>
        <v>0</v>
      </c>
      <c r="Q111" s="150">
        <f t="shared" si="16"/>
        <v>0</v>
      </c>
      <c r="R111" s="3"/>
      <c r="S111" s="3"/>
      <c r="T111" s="3"/>
    </row>
    <row r="112" spans="1:20" ht="18" customHeight="1" x14ac:dyDescent="0.3">
      <c r="A112" s="204"/>
      <c r="B112" s="197"/>
      <c r="C112" s="6" t="s">
        <v>24</v>
      </c>
      <c r="D112" s="180"/>
      <c r="E112" s="82"/>
      <c r="F112" s="82"/>
      <c r="G112" s="92"/>
      <c r="H112" s="82"/>
      <c r="I112" s="95"/>
      <c r="J112" s="82"/>
      <c r="K112" s="95"/>
      <c r="L112" s="82"/>
      <c r="M112" s="93"/>
      <c r="N112" s="117"/>
      <c r="O112" s="59"/>
      <c r="P112" s="149">
        <f t="shared" si="14"/>
        <v>0</v>
      </c>
      <c r="Q112" s="150">
        <f t="shared" si="16"/>
        <v>0</v>
      </c>
      <c r="R112" s="3"/>
      <c r="S112" s="3"/>
      <c r="T112" s="3"/>
    </row>
    <row r="113" spans="1:20" ht="18" customHeight="1" x14ac:dyDescent="0.3">
      <c r="A113" s="204"/>
      <c r="B113" s="197"/>
      <c r="C113" s="6" t="s">
        <v>25</v>
      </c>
      <c r="D113" s="180"/>
      <c r="E113" s="82">
        <v>4</v>
      </c>
      <c r="F113" s="82">
        <v>4</v>
      </c>
      <c r="G113" s="92"/>
      <c r="H113" s="82"/>
      <c r="I113" s="95">
        <v>3.6</v>
      </c>
      <c r="J113" s="82">
        <v>3.6</v>
      </c>
      <c r="K113" s="95">
        <v>0</v>
      </c>
      <c r="L113" s="82"/>
      <c r="M113" s="93">
        <v>0.4</v>
      </c>
      <c r="N113" s="117"/>
      <c r="O113" s="59"/>
      <c r="P113" s="149">
        <f t="shared" si="14"/>
        <v>4</v>
      </c>
      <c r="Q113" s="150">
        <f t="shared" si="16"/>
        <v>3.6</v>
      </c>
      <c r="R113" s="3"/>
      <c r="S113" s="3"/>
      <c r="T113" s="3"/>
    </row>
    <row r="114" spans="1:20" ht="18" customHeight="1" x14ac:dyDescent="0.3">
      <c r="A114" s="204"/>
      <c r="B114" s="197"/>
      <c r="C114" s="6" t="s">
        <v>26</v>
      </c>
      <c r="D114" s="180"/>
      <c r="E114" s="82"/>
      <c r="F114" s="82"/>
      <c r="G114" s="92"/>
      <c r="H114" s="82"/>
      <c r="I114" s="95"/>
      <c r="J114" s="82"/>
      <c r="K114" s="95"/>
      <c r="L114" s="82"/>
      <c r="M114" s="93"/>
      <c r="N114" s="117"/>
      <c r="O114" s="59"/>
      <c r="P114" s="149">
        <f t="shared" si="14"/>
        <v>0</v>
      </c>
      <c r="Q114" s="150">
        <f t="shared" si="16"/>
        <v>0</v>
      </c>
      <c r="R114" s="3"/>
      <c r="S114" s="3"/>
      <c r="T114" s="3"/>
    </row>
    <row r="115" spans="1:20" ht="69" customHeight="1" x14ac:dyDescent="0.3">
      <c r="A115" s="204"/>
      <c r="B115" s="197"/>
      <c r="C115" s="22" t="s">
        <v>89</v>
      </c>
      <c r="D115" s="180"/>
      <c r="E115" s="90">
        <f>E117</f>
        <v>411</v>
      </c>
      <c r="F115" s="90">
        <f>F117</f>
        <v>411</v>
      </c>
      <c r="G115" s="90">
        <f>G117</f>
        <v>68.7</v>
      </c>
      <c r="H115" s="89">
        <f t="shared" ref="H115:M115" si="19">H117</f>
        <v>68.7</v>
      </c>
      <c r="I115" s="90">
        <f t="shared" si="19"/>
        <v>72.400000000000006</v>
      </c>
      <c r="J115" s="89">
        <f t="shared" si="19"/>
        <v>72.400000000000006</v>
      </c>
      <c r="K115" s="90">
        <f t="shared" si="19"/>
        <v>147.19999999999999</v>
      </c>
      <c r="L115" s="90">
        <f t="shared" si="19"/>
        <v>147.19999999999999</v>
      </c>
      <c r="M115" s="89">
        <f t="shared" si="19"/>
        <v>122.7</v>
      </c>
      <c r="N115" s="90">
        <f>N117</f>
        <v>91.6</v>
      </c>
      <c r="O115" s="60"/>
      <c r="P115" s="149">
        <f t="shared" si="14"/>
        <v>411</v>
      </c>
      <c r="Q115" s="150">
        <f t="shared" si="16"/>
        <v>379.9</v>
      </c>
      <c r="R115" s="3"/>
      <c r="S115" s="3"/>
      <c r="T115" s="3"/>
    </row>
    <row r="116" spans="1:20" ht="18" customHeight="1" x14ac:dyDescent="0.3">
      <c r="A116" s="204"/>
      <c r="B116" s="197"/>
      <c r="C116" s="6" t="s">
        <v>24</v>
      </c>
      <c r="D116" s="180"/>
      <c r="E116" s="82"/>
      <c r="F116" s="82"/>
      <c r="G116" s="82"/>
      <c r="H116" s="82"/>
      <c r="I116" s="95"/>
      <c r="J116" s="82"/>
      <c r="K116" s="95"/>
      <c r="L116" s="95"/>
      <c r="M116" s="54"/>
      <c r="N116" s="118"/>
      <c r="O116" s="59"/>
      <c r="P116" s="149">
        <f t="shared" si="14"/>
        <v>0</v>
      </c>
      <c r="Q116" s="150">
        <f t="shared" si="16"/>
        <v>0</v>
      </c>
      <c r="R116" s="3"/>
      <c r="S116" s="3"/>
      <c r="T116" s="3"/>
    </row>
    <row r="117" spans="1:20" ht="18" customHeight="1" x14ac:dyDescent="0.3">
      <c r="A117" s="204"/>
      <c r="B117" s="197"/>
      <c r="C117" s="6" t="s">
        <v>25</v>
      </c>
      <c r="D117" s="180"/>
      <c r="E117" s="92">
        <f t="shared" ref="E117:N117" si="20">E121+E125</f>
        <v>411</v>
      </c>
      <c r="F117" s="92">
        <f t="shared" si="20"/>
        <v>411</v>
      </c>
      <c r="G117" s="92">
        <f t="shared" si="20"/>
        <v>68.7</v>
      </c>
      <c r="H117" s="82">
        <f t="shared" si="20"/>
        <v>68.7</v>
      </c>
      <c r="I117" s="95">
        <f t="shared" si="20"/>
        <v>72.400000000000006</v>
      </c>
      <c r="J117" s="82">
        <f t="shared" si="20"/>
        <v>72.400000000000006</v>
      </c>
      <c r="K117" s="95">
        <f t="shared" si="20"/>
        <v>147.19999999999999</v>
      </c>
      <c r="L117" s="95">
        <f t="shared" si="20"/>
        <v>147.19999999999999</v>
      </c>
      <c r="M117" s="54">
        <f t="shared" si="20"/>
        <v>122.7</v>
      </c>
      <c r="N117" s="70">
        <f t="shared" si="20"/>
        <v>91.6</v>
      </c>
      <c r="O117" s="59"/>
      <c r="P117" s="149">
        <f t="shared" si="14"/>
        <v>411</v>
      </c>
      <c r="Q117" s="150">
        <f t="shared" si="16"/>
        <v>379.9</v>
      </c>
      <c r="R117" s="3"/>
      <c r="S117" s="3"/>
      <c r="T117" s="3"/>
    </row>
    <row r="118" spans="1:20" ht="18" customHeight="1" x14ac:dyDescent="0.3">
      <c r="A118" s="204"/>
      <c r="B118" s="197"/>
      <c r="C118" s="6" t="s">
        <v>26</v>
      </c>
      <c r="D118" s="180"/>
      <c r="E118" s="82"/>
      <c r="F118" s="82"/>
      <c r="G118" s="82"/>
      <c r="H118" s="82"/>
      <c r="I118" s="95"/>
      <c r="J118" s="82"/>
      <c r="K118" s="95"/>
      <c r="L118" s="95"/>
      <c r="M118" s="54"/>
      <c r="N118" s="70"/>
      <c r="O118" s="59"/>
      <c r="P118" s="149">
        <f t="shared" si="14"/>
        <v>0</v>
      </c>
      <c r="Q118" s="150">
        <f t="shared" si="16"/>
        <v>0</v>
      </c>
      <c r="R118" s="3"/>
      <c r="S118" s="3"/>
      <c r="T118" s="3"/>
    </row>
    <row r="119" spans="1:20" ht="72" customHeight="1" x14ac:dyDescent="0.3">
      <c r="A119" s="204"/>
      <c r="B119" s="197"/>
      <c r="C119" s="14" t="s">
        <v>13</v>
      </c>
      <c r="D119" s="182"/>
      <c r="E119" s="92"/>
      <c r="F119" s="92"/>
      <c r="G119" s="92"/>
      <c r="H119" s="82"/>
      <c r="I119" s="95"/>
      <c r="J119" s="82"/>
      <c r="K119" s="95"/>
      <c r="L119" s="95"/>
      <c r="M119" s="54"/>
      <c r="N119" s="70"/>
      <c r="O119" s="59"/>
      <c r="P119" s="149">
        <f t="shared" si="14"/>
        <v>0</v>
      </c>
      <c r="Q119" s="150">
        <f t="shared" si="16"/>
        <v>0</v>
      </c>
      <c r="R119" s="3"/>
      <c r="S119" s="3"/>
      <c r="T119" s="3"/>
    </row>
    <row r="120" spans="1:20" ht="22.5" customHeight="1" x14ac:dyDescent="0.3">
      <c r="A120" s="204"/>
      <c r="B120" s="197"/>
      <c r="C120" s="6" t="s">
        <v>24</v>
      </c>
      <c r="D120" s="180"/>
      <c r="E120" s="82"/>
      <c r="F120" s="82"/>
      <c r="G120" s="82"/>
      <c r="H120" s="82"/>
      <c r="I120" s="95"/>
      <c r="J120" s="82"/>
      <c r="K120" s="95"/>
      <c r="L120" s="95"/>
      <c r="M120" s="54"/>
      <c r="N120" s="70"/>
      <c r="O120" s="59"/>
      <c r="P120" s="149">
        <f t="shared" si="14"/>
        <v>0</v>
      </c>
      <c r="Q120" s="150">
        <f t="shared" si="16"/>
        <v>0</v>
      </c>
      <c r="R120" s="3"/>
      <c r="S120" s="3"/>
      <c r="T120" s="3"/>
    </row>
    <row r="121" spans="1:20" ht="15" customHeight="1" x14ac:dyDescent="0.3">
      <c r="A121" s="204"/>
      <c r="B121" s="197"/>
      <c r="C121" s="6" t="s">
        <v>25</v>
      </c>
      <c r="D121" s="180"/>
      <c r="E121" s="92">
        <v>311</v>
      </c>
      <c r="F121" s="92">
        <v>311</v>
      </c>
      <c r="G121" s="92">
        <v>68.7</v>
      </c>
      <c r="H121" s="82">
        <v>68.7</v>
      </c>
      <c r="I121" s="95">
        <v>72.400000000000006</v>
      </c>
      <c r="J121" s="82">
        <v>72.400000000000006</v>
      </c>
      <c r="K121" s="95">
        <v>48.2</v>
      </c>
      <c r="L121" s="95">
        <v>48.2</v>
      </c>
      <c r="M121" s="54">
        <v>121.7</v>
      </c>
      <c r="N121" s="70">
        <v>91.6</v>
      </c>
      <c r="O121" s="59"/>
      <c r="P121" s="149">
        <f t="shared" si="14"/>
        <v>311</v>
      </c>
      <c r="Q121" s="150">
        <f t="shared" si="16"/>
        <v>280.89999999999998</v>
      </c>
      <c r="R121" s="3"/>
      <c r="S121" s="3"/>
      <c r="T121" s="3"/>
    </row>
    <row r="122" spans="1:20" ht="16.5" customHeight="1" x14ac:dyDescent="0.3">
      <c r="A122" s="204"/>
      <c r="B122" s="197"/>
      <c r="C122" s="6" t="s">
        <v>26</v>
      </c>
      <c r="D122" s="180"/>
      <c r="E122" s="82"/>
      <c r="F122" s="82"/>
      <c r="G122" s="82"/>
      <c r="H122" s="82"/>
      <c r="I122" s="95"/>
      <c r="J122" s="82"/>
      <c r="K122" s="95"/>
      <c r="L122" s="95"/>
      <c r="M122" s="54"/>
      <c r="N122" s="70"/>
      <c r="O122" s="59"/>
      <c r="P122" s="151">
        <f t="shared" si="14"/>
        <v>0</v>
      </c>
      <c r="Q122" s="152">
        <f t="shared" si="16"/>
        <v>0</v>
      </c>
      <c r="R122" s="3"/>
      <c r="S122" s="3"/>
      <c r="T122" s="3"/>
    </row>
    <row r="123" spans="1:20" ht="42.75" customHeight="1" x14ac:dyDescent="0.3">
      <c r="A123" s="204"/>
      <c r="B123" s="197"/>
      <c r="C123" s="45" t="s">
        <v>57</v>
      </c>
      <c r="D123" s="182"/>
      <c r="E123" s="92"/>
      <c r="F123" s="92"/>
      <c r="G123" s="92"/>
      <c r="H123" s="82"/>
      <c r="I123" s="95"/>
      <c r="J123" s="82"/>
      <c r="K123" s="95"/>
      <c r="L123" s="54"/>
      <c r="M123" s="54"/>
      <c r="N123" s="70"/>
      <c r="O123" s="59"/>
      <c r="P123" s="149">
        <f t="shared" si="14"/>
        <v>0</v>
      </c>
      <c r="Q123" s="150">
        <f t="shared" si="16"/>
        <v>0</v>
      </c>
      <c r="R123" s="3"/>
      <c r="S123" s="3"/>
      <c r="T123" s="3"/>
    </row>
    <row r="124" spans="1:20" ht="22.5" customHeight="1" x14ac:dyDescent="0.3">
      <c r="A124" s="204"/>
      <c r="B124" s="197"/>
      <c r="C124" s="6" t="s">
        <v>24</v>
      </c>
      <c r="D124" s="180"/>
      <c r="E124" s="92"/>
      <c r="F124" s="92"/>
      <c r="G124" s="92"/>
      <c r="H124" s="82"/>
      <c r="I124" s="95"/>
      <c r="J124" s="82"/>
      <c r="K124" s="95"/>
      <c r="L124" s="54"/>
      <c r="M124" s="54"/>
      <c r="N124" s="70"/>
      <c r="O124" s="59"/>
      <c r="P124" s="149">
        <f t="shared" si="14"/>
        <v>0</v>
      </c>
      <c r="Q124" s="150">
        <f t="shared" si="16"/>
        <v>0</v>
      </c>
      <c r="R124" s="3"/>
      <c r="S124" s="3"/>
      <c r="T124" s="3"/>
    </row>
    <row r="125" spans="1:20" ht="15" customHeight="1" x14ac:dyDescent="0.3">
      <c r="A125" s="204"/>
      <c r="B125" s="197"/>
      <c r="C125" s="6" t="s">
        <v>25</v>
      </c>
      <c r="D125" s="180"/>
      <c r="E125" s="92">
        <v>100</v>
      </c>
      <c r="F125" s="92">
        <v>100</v>
      </c>
      <c r="G125" s="92"/>
      <c r="H125" s="92"/>
      <c r="I125" s="95"/>
      <c r="J125" s="92"/>
      <c r="K125" s="95">
        <v>99</v>
      </c>
      <c r="L125" s="54">
        <v>99</v>
      </c>
      <c r="M125" s="54">
        <v>1</v>
      </c>
      <c r="N125" s="70"/>
      <c r="O125" s="59"/>
      <c r="P125" s="149">
        <f t="shared" ref="P125:P159" si="21">G125+I125+K125+M125</f>
        <v>100</v>
      </c>
      <c r="Q125" s="150">
        <f t="shared" ref="Q125:Q159" si="22">H125+J125+L125+N125</f>
        <v>99</v>
      </c>
      <c r="R125" s="3"/>
      <c r="S125" s="3"/>
      <c r="T125" s="3"/>
    </row>
    <row r="126" spans="1:20" ht="16.5" customHeight="1" x14ac:dyDescent="0.3">
      <c r="A126" s="204"/>
      <c r="B126" s="197"/>
      <c r="C126" s="6" t="s">
        <v>26</v>
      </c>
      <c r="D126" s="180"/>
      <c r="E126" s="82"/>
      <c r="F126" s="82"/>
      <c r="G126" s="82"/>
      <c r="H126" s="82"/>
      <c r="I126" s="95"/>
      <c r="J126" s="82"/>
      <c r="K126" s="95"/>
      <c r="L126" s="54"/>
      <c r="M126" s="54"/>
      <c r="N126" s="118"/>
      <c r="O126" s="59"/>
      <c r="P126" s="149">
        <f t="shared" si="21"/>
        <v>0</v>
      </c>
      <c r="Q126" s="150">
        <f t="shared" si="22"/>
        <v>0</v>
      </c>
      <c r="R126" s="3"/>
      <c r="S126" s="3"/>
      <c r="T126" s="3"/>
    </row>
    <row r="127" spans="1:20" ht="33.75" customHeight="1" thickBot="1" x14ac:dyDescent="0.35">
      <c r="A127" s="204"/>
      <c r="B127" s="196" t="s">
        <v>2</v>
      </c>
      <c r="C127" s="18" t="s">
        <v>21</v>
      </c>
      <c r="D127" s="18"/>
      <c r="E127" s="63">
        <f t="shared" ref="E127:K127" si="23">E129+E130</f>
        <v>1184.5</v>
      </c>
      <c r="F127" s="63">
        <f t="shared" ref="F127" si="24">F129+F130</f>
        <v>1184.5</v>
      </c>
      <c r="G127" s="63">
        <f t="shared" si="23"/>
        <v>194.5</v>
      </c>
      <c r="H127" s="63">
        <f t="shared" si="23"/>
        <v>194.5</v>
      </c>
      <c r="I127" s="63">
        <f t="shared" si="23"/>
        <v>287.95999999999998</v>
      </c>
      <c r="J127" s="63">
        <f t="shared" si="23"/>
        <v>287.95999999999998</v>
      </c>
      <c r="K127" s="63">
        <f t="shared" si="23"/>
        <v>401.29999999999995</v>
      </c>
      <c r="L127" s="63">
        <f>L129+L130</f>
        <v>401.29999999999995</v>
      </c>
      <c r="M127" s="63">
        <f>M129+M130</f>
        <v>300.74</v>
      </c>
      <c r="N127" s="63">
        <f>N129+N130</f>
        <v>267.79999999999995</v>
      </c>
      <c r="O127" s="35">
        <f>(H127+J127+L127+N127)*100/E127</f>
        <v>97.219079780498106</v>
      </c>
      <c r="P127" s="151">
        <f t="shared" si="21"/>
        <v>1184.5</v>
      </c>
      <c r="Q127" s="152">
        <f t="shared" si="22"/>
        <v>1151.56</v>
      </c>
      <c r="R127" s="3"/>
      <c r="S127" s="3"/>
      <c r="T127" s="3"/>
    </row>
    <row r="128" spans="1:20" ht="21.75" customHeight="1" thickBot="1" x14ac:dyDescent="0.35">
      <c r="A128" s="204"/>
      <c r="B128" s="197"/>
      <c r="C128" s="18" t="s">
        <v>24</v>
      </c>
      <c r="D128" s="18"/>
      <c r="E128" s="67"/>
      <c r="F128" s="67"/>
      <c r="G128" s="67"/>
      <c r="H128" s="67"/>
      <c r="I128" s="67"/>
      <c r="J128" s="67"/>
      <c r="K128" s="67"/>
      <c r="L128" s="67"/>
      <c r="M128" s="67"/>
      <c r="N128" s="119"/>
      <c r="O128" s="53"/>
      <c r="P128" s="149">
        <f t="shared" si="21"/>
        <v>0</v>
      </c>
      <c r="Q128" s="150">
        <f t="shared" si="22"/>
        <v>0</v>
      </c>
      <c r="R128" s="3"/>
      <c r="S128" s="3"/>
      <c r="T128" s="3"/>
    </row>
    <row r="129" spans="1:20" ht="15" customHeight="1" thickBot="1" x14ac:dyDescent="0.35">
      <c r="A129" s="204"/>
      <c r="B129" s="197"/>
      <c r="C129" s="18" t="s">
        <v>25</v>
      </c>
      <c r="D129" s="18"/>
      <c r="E129" s="63">
        <f t="shared" ref="E129:N129" si="25">E69+E81+E91+E99+E115</f>
        <v>737.2</v>
      </c>
      <c r="F129" s="63">
        <f t="shared" si="25"/>
        <v>737.2</v>
      </c>
      <c r="G129" s="63">
        <f t="shared" si="25"/>
        <v>144.5</v>
      </c>
      <c r="H129" s="63">
        <f t="shared" si="25"/>
        <v>144.5</v>
      </c>
      <c r="I129" s="63">
        <f t="shared" si="25"/>
        <v>176.16</v>
      </c>
      <c r="J129" s="63">
        <f t="shared" si="25"/>
        <v>176.16</v>
      </c>
      <c r="K129" s="63">
        <f t="shared" si="25"/>
        <v>252.7</v>
      </c>
      <c r="L129" s="63">
        <f t="shared" si="25"/>
        <v>252.7</v>
      </c>
      <c r="M129" s="63">
        <f>M69+M81+M85+M89+M91+M99+M115</f>
        <v>163.84</v>
      </c>
      <c r="N129" s="63">
        <f t="shared" si="25"/>
        <v>130.89999999999998</v>
      </c>
      <c r="O129" s="52"/>
      <c r="P129" s="149">
        <f t="shared" si="21"/>
        <v>737.19999999999993</v>
      </c>
      <c r="Q129" s="150">
        <f t="shared" si="22"/>
        <v>704.25999999999988</v>
      </c>
      <c r="R129" s="3"/>
      <c r="S129" s="3"/>
      <c r="T129" s="3"/>
    </row>
    <row r="130" spans="1:20" ht="16.5" customHeight="1" thickBot="1" x14ac:dyDescent="0.35">
      <c r="A130" s="204"/>
      <c r="B130" s="197"/>
      <c r="C130" s="50" t="s">
        <v>60</v>
      </c>
      <c r="D130" s="175"/>
      <c r="E130" s="119">
        <f t="shared" ref="E130:N130" si="26">E74+E78</f>
        <v>447.3</v>
      </c>
      <c r="F130" s="119">
        <f t="shared" si="26"/>
        <v>447.3</v>
      </c>
      <c r="G130" s="119">
        <f t="shared" si="26"/>
        <v>50</v>
      </c>
      <c r="H130" s="119">
        <f t="shared" si="26"/>
        <v>50</v>
      </c>
      <c r="I130" s="119">
        <f t="shared" si="26"/>
        <v>111.8</v>
      </c>
      <c r="J130" s="119">
        <f t="shared" si="26"/>
        <v>111.8</v>
      </c>
      <c r="K130" s="119">
        <f t="shared" si="26"/>
        <v>148.6</v>
      </c>
      <c r="L130" s="119">
        <f t="shared" si="26"/>
        <v>148.6</v>
      </c>
      <c r="M130" s="119">
        <f>M74+M78</f>
        <v>136.9</v>
      </c>
      <c r="N130" s="119">
        <f t="shared" si="26"/>
        <v>136.9</v>
      </c>
      <c r="O130" s="53"/>
      <c r="P130" s="149">
        <f t="shared" si="21"/>
        <v>447.29999999999995</v>
      </c>
      <c r="Q130" s="150">
        <f t="shared" si="22"/>
        <v>447.29999999999995</v>
      </c>
      <c r="R130" s="3"/>
      <c r="S130" s="3"/>
      <c r="T130" s="3"/>
    </row>
    <row r="131" spans="1:20" ht="84.75" customHeight="1" x14ac:dyDescent="0.3">
      <c r="A131" s="205"/>
      <c r="B131" s="233" t="s">
        <v>80</v>
      </c>
      <c r="C131" s="22" t="s">
        <v>90</v>
      </c>
      <c r="D131" s="180"/>
      <c r="E131" s="89">
        <f>E133+E134</f>
        <v>5019.3</v>
      </c>
      <c r="F131" s="89">
        <f>F133+F134</f>
        <v>5019.3</v>
      </c>
      <c r="G131" s="89">
        <f>G133</f>
        <v>186.5</v>
      </c>
      <c r="H131" s="89">
        <f>H133</f>
        <v>186.5</v>
      </c>
      <c r="I131" s="90">
        <f>I133+I134</f>
        <v>0</v>
      </c>
      <c r="J131" s="90">
        <f>J133</f>
        <v>0</v>
      </c>
      <c r="K131" s="90">
        <f>K133+K134</f>
        <v>126.2</v>
      </c>
      <c r="L131" s="89">
        <f>L133+L134</f>
        <v>126.2</v>
      </c>
      <c r="M131" s="89">
        <f>M133+M134</f>
        <v>4706.6000000000004</v>
      </c>
      <c r="N131" s="89">
        <f>N133+N134</f>
        <v>10</v>
      </c>
      <c r="O131" s="60"/>
      <c r="P131" s="147">
        <f>G131+I131+K131+M131</f>
        <v>5019.3</v>
      </c>
      <c r="Q131" s="150">
        <f t="shared" si="22"/>
        <v>322.7</v>
      </c>
      <c r="R131" s="3"/>
      <c r="S131" s="3"/>
      <c r="T131" s="3"/>
    </row>
    <row r="132" spans="1:20" ht="23.25" customHeight="1" x14ac:dyDescent="0.3">
      <c r="A132" s="21"/>
      <c r="B132" s="197"/>
      <c r="C132" s="6" t="s">
        <v>24</v>
      </c>
      <c r="D132" s="180"/>
      <c r="E132" s="82"/>
      <c r="F132" s="82"/>
      <c r="G132" s="82"/>
      <c r="H132" s="82"/>
      <c r="I132" s="95"/>
      <c r="J132" s="95"/>
      <c r="K132" s="95"/>
      <c r="L132" s="95"/>
      <c r="M132" s="54"/>
      <c r="N132" s="54"/>
      <c r="O132" s="59"/>
      <c r="P132" s="149">
        <f t="shared" si="21"/>
        <v>0</v>
      </c>
      <c r="Q132" s="150">
        <f t="shared" si="22"/>
        <v>0</v>
      </c>
      <c r="R132" s="3"/>
      <c r="S132" s="3"/>
      <c r="T132" s="3"/>
    </row>
    <row r="133" spans="1:20" ht="15" customHeight="1" x14ac:dyDescent="0.3">
      <c r="A133" s="21"/>
      <c r="B133" s="197"/>
      <c r="C133" s="6" t="s">
        <v>25</v>
      </c>
      <c r="D133" s="180"/>
      <c r="E133" s="92">
        <f t="shared" ref="E133:N133" si="27">E137+E141</f>
        <v>5019.3</v>
      </c>
      <c r="F133" s="92">
        <f t="shared" si="27"/>
        <v>5019.3</v>
      </c>
      <c r="G133" s="92">
        <f t="shared" si="27"/>
        <v>186.5</v>
      </c>
      <c r="H133" s="82">
        <f t="shared" si="27"/>
        <v>186.5</v>
      </c>
      <c r="I133" s="95">
        <f t="shared" si="27"/>
        <v>0</v>
      </c>
      <c r="J133" s="95">
        <f t="shared" si="27"/>
        <v>0</v>
      </c>
      <c r="K133" s="95">
        <f t="shared" si="27"/>
        <v>126.2</v>
      </c>
      <c r="L133" s="95">
        <f t="shared" si="27"/>
        <v>126.2</v>
      </c>
      <c r="M133" s="95">
        <f t="shared" si="27"/>
        <v>4706.6000000000004</v>
      </c>
      <c r="N133" s="54">
        <f t="shared" si="27"/>
        <v>10</v>
      </c>
      <c r="O133" s="59"/>
      <c r="P133" s="149">
        <f t="shared" si="21"/>
        <v>5019.3</v>
      </c>
      <c r="Q133" s="150">
        <f t="shared" si="22"/>
        <v>322.7</v>
      </c>
      <c r="R133" s="3"/>
      <c r="S133" s="3"/>
      <c r="T133" s="3"/>
    </row>
    <row r="134" spans="1:20" ht="16.5" customHeight="1" x14ac:dyDescent="0.3">
      <c r="A134" s="21"/>
      <c r="B134" s="197"/>
      <c r="C134" s="6" t="s">
        <v>26</v>
      </c>
      <c r="D134" s="180"/>
      <c r="E134" s="82"/>
      <c r="F134" s="82"/>
      <c r="G134" s="82"/>
      <c r="H134" s="82"/>
      <c r="I134" s="95"/>
      <c r="J134" s="95"/>
      <c r="K134" s="95"/>
      <c r="L134" s="54"/>
      <c r="M134" s="95"/>
      <c r="N134" s="54"/>
      <c r="O134" s="59"/>
      <c r="P134" s="149">
        <f t="shared" si="21"/>
        <v>0</v>
      </c>
      <c r="Q134" s="150"/>
      <c r="R134" s="3"/>
      <c r="S134" s="3"/>
      <c r="T134" s="3"/>
    </row>
    <row r="135" spans="1:20" ht="61.5" customHeight="1" x14ac:dyDescent="0.3">
      <c r="A135" s="83"/>
      <c r="B135" s="197"/>
      <c r="C135" s="12" t="s">
        <v>98</v>
      </c>
      <c r="D135" s="180"/>
      <c r="E135" s="82"/>
      <c r="F135" s="82"/>
      <c r="G135" s="82"/>
      <c r="H135" s="82"/>
      <c r="I135" s="95"/>
      <c r="J135" s="95"/>
      <c r="K135" s="95"/>
      <c r="L135" s="54"/>
      <c r="M135" s="82"/>
      <c r="N135" s="54"/>
      <c r="O135" s="59"/>
      <c r="P135" s="149">
        <f t="shared" si="21"/>
        <v>0</v>
      </c>
      <c r="Q135" s="150">
        <f t="shared" si="22"/>
        <v>0</v>
      </c>
      <c r="R135" s="3"/>
      <c r="S135" s="3"/>
      <c r="T135" s="3"/>
    </row>
    <row r="136" spans="1:20" ht="16.5" customHeight="1" x14ac:dyDescent="0.3">
      <c r="A136" s="83"/>
      <c r="B136" s="197"/>
      <c r="C136" s="6" t="s">
        <v>24</v>
      </c>
      <c r="D136" s="180"/>
      <c r="E136" s="82"/>
      <c r="F136" s="82"/>
      <c r="G136" s="82"/>
      <c r="H136" s="82"/>
      <c r="I136" s="95"/>
      <c r="J136" s="95"/>
      <c r="K136" s="95"/>
      <c r="L136" s="54"/>
      <c r="M136" s="82"/>
      <c r="N136" s="54"/>
      <c r="O136" s="59"/>
      <c r="P136" s="149">
        <f t="shared" si="21"/>
        <v>0</v>
      </c>
      <c r="Q136" s="150">
        <f t="shared" si="22"/>
        <v>0</v>
      </c>
      <c r="R136" s="3"/>
      <c r="S136" s="3"/>
      <c r="T136" s="3"/>
    </row>
    <row r="137" spans="1:20" ht="16.5" customHeight="1" x14ac:dyDescent="0.3">
      <c r="A137" s="83"/>
      <c r="B137" s="197"/>
      <c r="C137" s="6" t="s">
        <v>25</v>
      </c>
      <c r="D137" s="180"/>
      <c r="E137" s="82">
        <v>4600</v>
      </c>
      <c r="F137" s="82">
        <v>4600</v>
      </c>
      <c r="G137" s="82"/>
      <c r="H137" s="82"/>
      <c r="I137" s="95"/>
      <c r="J137" s="95"/>
      <c r="K137" s="95">
        <v>0</v>
      </c>
      <c r="L137" s="54"/>
      <c r="M137" s="82">
        <v>4600</v>
      </c>
      <c r="N137" s="54"/>
      <c r="O137" s="59"/>
      <c r="P137" s="151">
        <f t="shared" si="21"/>
        <v>4600</v>
      </c>
      <c r="Q137" s="152">
        <f t="shared" si="22"/>
        <v>0</v>
      </c>
      <c r="R137" s="3"/>
      <c r="S137" s="3"/>
      <c r="T137" s="3"/>
    </row>
    <row r="138" spans="1:20" ht="16.5" customHeight="1" x14ac:dyDescent="0.3">
      <c r="A138" s="83"/>
      <c r="B138" s="197"/>
      <c r="C138" s="6" t="s">
        <v>26</v>
      </c>
      <c r="D138" s="180"/>
      <c r="E138" s="82"/>
      <c r="F138" s="82"/>
      <c r="G138" s="82"/>
      <c r="H138" s="82"/>
      <c r="I138" s="95"/>
      <c r="J138" s="95"/>
      <c r="K138" s="95"/>
      <c r="L138" s="54"/>
      <c r="M138" s="82"/>
      <c r="N138" s="54"/>
      <c r="O138" s="59"/>
      <c r="P138" s="149">
        <f t="shared" si="21"/>
        <v>0</v>
      </c>
      <c r="Q138" s="150">
        <f t="shared" si="22"/>
        <v>0</v>
      </c>
      <c r="R138" s="3"/>
      <c r="S138" s="3"/>
      <c r="T138" s="3"/>
    </row>
    <row r="139" spans="1:20" ht="70.5" customHeight="1" x14ac:dyDescent="0.3">
      <c r="A139" s="83"/>
      <c r="B139" s="197"/>
      <c r="C139" s="12" t="s">
        <v>33</v>
      </c>
      <c r="D139" s="180"/>
      <c r="E139" s="82"/>
      <c r="F139" s="82"/>
      <c r="G139" s="82"/>
      <c r="H139" s="82"/>
      <c r="I139" s="95"/>
      <c r="J139" s="95"/>
      <c r="K139" s="95"/>
      <c r="L139" s="54"/>
      <c r="M139" s="82"/>
      <c r="N139" s="54"/>
      <c r="O139" s="59"/>
      <c r="P139" s="149">
        <f t="shared" si="21"/>
        <v>0</v>
      </c>
      <c r="Q139" s="150">
        <f t="shared" si="22"/>
        <v>0</v>
      </c>
      <c r="R139" s="3"/>
      <c r="S139" s="3"/>
      <c r="T139" s="3"/>
    </row>
    <row r="140" spans="1:20" ht="16.5" customHeight="1" x14ac:dyDescent="0.3">
      <c r="A140" s="83"/>
      <c r="B140" s="197"/>
      <c r="C140" s="6" t="s">
        <v>24</v>
      </c>
      <c r="D140" s="180"/>
      <c r="E140" s="82"/>
      <c r="F140" s="82"/>
      <c r="G140" s="82"/>
      <c r="H140" s="82"/>
      <c r="I140" s="95"/>
      <c r="J140" s="95"/>
      <c r="K140" s="95"/>
      <c r="L140" s="54"/>
      <c r="M140" s="82"/>
      <c r="N140" s="54"/>
      <c r="O140" s="59"/>
      <c r="P140" s="149">
        <f t="shared" si="21"/>
        <v>0</v>
      </c>
      <c r="Q140" s="150">
        <f t="shared" si="22"/>
        <v>0</v>
      </c>
      <c r="R140" s="3"/>
      <c r="S140" s="3"/>
      <c r="T140" s="3"/>
    </row>
    <row r="141" spans="1:20" ht="16.5" customHeight="1" x14ac:dyDescent="0.3">
      <c r="A141" s="83"/>
      <c r="B141" s="197"/>
      <c r="C141" s="6" t="s">
        <v>25</v>
      </c>
      <c r="D141" s="180"/>
      <c r="E141" s="82">
        <v>419.3</v>
      </c>
      <c r="F141" s="82">
        <v>419.3</v>
      </c>
      <c r="G141" s="82">
        <v>186.5</v>
      </c>
      <c r="H141" s="82">
        <v>186.5</v>
      </c>
      <c r="I141" s="95"/>
      <c r="J141" s="95"/>
      <c r="K141" s="95">
        <v>126.2</v>
      </c>
      <c r="L141" s="54">
        <v>126.2</v>
      </c>
      <c r="M141" s="82">
        <v>106.6</v>
      </c>
      <c r="N141" s="54">
        <v>10</v>
      </c>
      <c r="O141" s="59"/>
      <c r="P141" s="149">
        <f t="shared" si="21"/>
        <v>419.29999999999995</v>
      </c>
      <c r="Q141" s="150">
        <f t="shared" si="22"/>
        <v>322.7</v>
      </c>
      <c r="R141" s="3"/>
      <c r="S141" s="3"/>
      <c r="T141" s="3"/>
    </row>
    <row r="142" spans="1:20" ht="16.5" customHeight="1" x14ac:dyDescent="0.3">
      <c r="A142" s="83"/>
      <c r="B142" s="197"/>
      <c r="C142" s="6" t="s">
        <v>26</v>
      </c>
      <c r="D142" s="180"/>
      <c r="E142" s="82"/>
      <c r="F142" s="82"/>
      <c r="G142" s="82"/>
      <c r="H142" s="82"/>
      <c r="I142" s="95"/>
      <c r="J142" s="95"/>
      <c r="K142" s="95"/>
      <c r="L142" s="54"/>
      <c r="M142" s="82"/>
      <c r="N142" s="54"/>
      <c r="O142" s="59"/>
      <c r="P142" s="149">
        <f t="shared" si="21"/>
        <v>0</v>
      </c>
      <c r="Q142" s="150">
        <f t="shared" si="22"/>
        <v>0</v>
      </c>
      <c r="R142" s="3"/>
      <c r="S142" s="3"/>
      <c r="T142" s="3"/>
    </row>
    <row r="143" spans="1:20" ht="72.75" customHeight="1" x14ac:dyDescent="0.3">
      <c r="A143" s="21"/>
      <c r="B143" s="197"/>
      <c r="C143" s="22" t="s">
        <v>91</v>
      </c>
      <c r="D143" s="180"/>
      <c r="E143" s="89">
        <f t="shared" ref="E143:N143" si="28">E145</f>
        <v>775.9</v>
      </c>
      <c r="F143" s="89">
        <f t="shared" si="28"/>
        <v>775.9</v>
      </c>
      <c r="G143" s="89">
        <f t="shared" si="28"/>
        <v>172.22</v>
      </c>
      <c r="H143" s="89">
        <f t="shared" si="28"/>
        <v>172.22</v>
      </c>
      <c r="I143" s="90">
        <f t="shared" si="28"/>
        <v>65.5</v>
      </c>
      <c r="J143" s="90">
        <f t="shared" si="28"/>
        <v>65.5</v>
      </c>
      <c r="K143" s="90">
        <f t="shared" si="28"/>
        <v>59.23</v>
      </c>
      <c r="L143" s="89">
        <f t="shared" si="28"/>
        <v>59.23</v>
      </c>
      <c r="M143" s="89">
        <f t="shared" si="28"/>
        <v>478.95</v>
      </c>
      <c r="N143" s="89">
        <f t="shared" si="28"/>
        <v>311.85000000000002</v>
      </c>
      <c r="O143" s="60"/>
      <c r="P143" s="149">
        <f t="shared" si="21"/>
        <v>775.9</v>
      </c>
      <c r="Q143" s="150">
        <f t="shared" si="22"/>
        <v>608.79999999999995</v>
      </c>
      <c r="R143" s="3"/>
      <c r="S143" s="3"/>
      <c r="T143" s="3"/>
    </row>
    <row r="144" spans="1:20" ht="19.5" customHeight="1" x14ac:dyDescent="0.3">
      <c r="A144" s="21"/>
      <c r="B144" s="197"/>
      <c r="C144" s="6" t="s">
        <v>24</v>
      </c>
      <c r="D144" s="180"/>
      <c r="E144" s="82"/>
      <c r="F144" s="82"/>
      <c r="G144" s="82"/>
      <c r="H144" s="82"/>
      <c r="I144" s="95"/>
      <c r="J144" s="95"/>
      <c r="K144" s="95"/>
      <c r="L144" s="54"/>
      <c r="M144" s="82"/>
      <c r="N144" s="82"/>
      <c r="O144" s="59"/>
      <c r="P144" s="149">
        <f t="shared" si="21"/>
        <v>0</v>
      </c>
      <c r="Q144" s="150">
        <f t="shared" si="22"/>
        <v>0</v>
      </c>
      <c r="R144" s="3"/>
      <c r="S144" s="3"/>
      <c r="T144" s="3"/>
    </row>
    <row r="145" spans="1:20" ht="15" customHeight="1" x14ac:dyDescent="0.3">
      <c r="A145" s="21"/>
      <c r="B145" s="197"/>
      <c r="C145" s="6" t="s">
        <v>25</v>
      </c>
      <c r="D145" s="180"/>
      <c r="E145" s="82">
        <f t="shared" ref="E145:N145" si="29">E149</f>
        <v>775.9</v>
      </c>
      <c r="F145" s="82">
        <f t="shared" si="29"/>
        <v>775.9</v>
      </c>
      <c r="G145" s="82">
        <f t="shared" si="29"/>
        <v>172.22</v>
      </c>
      <c r="H145" s="82">
        <f t="shared" si="29"/>
        <v>172.22</v>
      </c>
      <c r="I145" s="95">
        <f t="shared" si="29"/>
        <v>65.5</v>
      </c>
      <c r="J145" s="95">
        <f t="shared" si="29"/>
        <v>65.5</v>
      </c>
      <c r="K145" s="95">
        <f t="shared" si="29"/>
        <v>59.23</v>
      </c>
      <c r="L145" s="54">
        <f t="shared" si="29"/>
        <v>59.23</v>
      </c>
      <c r="M145" s="82">
        <f t="shared" si="29"/>
        <v>478.95</v>
      </c>
      <c r="N145" s="82">
        <f t="shared" si="29"/>
        <v>311.85000000000002</v>
      </c>
      <c r="O145" s="59"/>
      <c r="P145" s="149">
        <f t="shared" si="21"/>
        <v>775.9</v>
      </c>
      <c r="Q145" s="150">
        <f t="shared" si="22"/>
        <v>608.79999999999995</v>
      </c>
      <c r="R145" s="3"/>
      <c r="S145" s="3"/>
      <c r="T145" s="3"/>
    </row>
    <row r="146" spans="1:20" ht="16.5" customHeight="1" x14ac:dyDescent="0.3">
      <c r="A146" s="21"/>
      <c r="B146" s="197"/>
      <c r="C146" s="6" t="s">
        <v>26</v>
      </c>
      <c r="D146" s="180"/>
      <c r="E146" s="82"/>
      <c r="F146" s="82"/>
      <c r="G146" s="82"/>
      <c r="H146" s="82"/>
      <c r="I146" s="95"/>
      <c r="J146" s="95"/>
      <c r="K146" s="95"/>
      <c r="L146" s="54"/>
      <c r="M146" s="82"/>
      <c r="N146" s="82"/>
      <c r="O146" s="59"/>
      <c r="P146" s="149">
        <f t="shared" si="21"/>
        <v>0</v>
      </c>
      <c r="Q146" s="150">
        <f t="shared" si="22"/>
        <v>0</v>
      </c>
      <c r="R146" s="3"/>
      <c r="S146" s="3"/>
      <c r="T146" s="3"/>
    </row>
    <row r="147" spans="1:20" ht="345.75" customHeight="1" x14ac:dyDescent="0.3">
      <c r="A147" s="21"/>
      <c r="B147" s="197"/>
      <c r="C147" s="24" t="s">
        <v>34</v>
      </c>
      <c r="D147" s="183"/>
      <c r="E147" s="82"/>
      <c r="F147" s="82"/>
      <c r="G147" s="82"/>
      <c r="H147" s="82"/>
      <c r="I147" s="95"/>
      <c r="J147" s="95"/>
      <c r="K147" s="95"/>
      <c r="L147" s="54"/>
      <c r="M147" s="82"/>
      <c r="N147" s="82"/>
      <c r="O147" s="59"/>
      <c r="P147" s="149">
        <f t="shared" si="21"/>
        <v>0</v>
      </c>
      <c r="Q147" s="150">
        <f t="shared" si="22"/>
        <v>0</v>
      </c>
      <c r="R147" s="3"/>
      <c r="S147" s="3"/>
      <c r="T147" s="3"/>
    </row>
    <row r="148" spans="1:20" ht="21" customHeight="1" x14ac:dyDescent="0.3">
      <c r="A148" s="21"/>
      <c r="B148" s="197"/>
      <c r="C148" s="6" t="s">
        <v>24</v>
      </c>
      <c r="D148" s="180"/>
      <c r="E148" s="82"/>
      <c r="F148" s="82"/>
      <c r="G148" s="82"/>
      <c r="H148" s="82"/>
      <c r="I148" s="95"/>
      <c r="J148" s="95"/>
      <c r="K148" s="95"/>
      <c r="L148" s="54"/>
      <c r="M148" s="82"/>
      <c r="N148" s="82"/>
      <c r="O148" s="59"/>
      <c r="P148" s="149">
        <f t="shared" si="21"/>
        <v>0</v>
      </c>
      <c r="Q148" s="150">
        <f t="shared" si="22"/>
        <v>0</v>
      </c>
      <c r="R148" s="3"/>
      <c r="S148" s="3"/>
      <c r="T148" s="3"/>
    </row>
    <row r="149" spans="1:20" ht="15" customHeight="1" x14ac:dyDescent="0.3">
      <c r="A149" s="21"/>
      <c r="B149" s="197"/>
      <c r="C149" s="6" t="s">
        <v>25</v>
      </c>
      <c r="D149" s="180"/>
      <c r="E149" s="82">
        <v>775.9</v>
      </c>
      <c r="F149" s="82">
        <v>775.9</v>
      </c>
      <c r="G149" s="82">
        <v>172.22</v>
      </c>
      <c r="H149" s="82">
        <v>172.22</v>
      </c>
      <c r="I149" s="95">
        <v>65.5</v>
      </c>
      <c r="J149" s="95">
        <v>65.5</v>
      </c>
      <c r="K149" s="95">
        <v>59.23</v>
      </c>
      <c r="L149" s="54">
        <v>59.23</v>
      </c>
      <c r="M149" s="82">
        <v>478.95</v>
      </c>
      <c r="N149" s="82">
        <v>311.85000000000002</v>
      </c>
      <c r="O149" s="59"/>
      <c r="P149" s="149">
        <f t="shared" si="21"/>
        <v>775.9</v>
      </c>
      <c r="Q149" s="150">
        <f t="shared" si="22"/>
        <v>608.79999999999995</v>
      </c>
      <c r="R149" s="3"/>
      <c r="S149" s="3"/>
      <c r="T149" s="3"/>
    </row>
    <row r="150" spans="1:20" ht="16.5" customHeight="1" x14ac:dyDescent="0.3">
      <c r="A150" s="21"/>
      <c r="B150" s="197"/>
      <c r="C150" s="6" t="s">
        <v>26</v>
      </c>
      <c r="D150" s="180"/>
      <c r="E150" s="82"/>
      <c r="F150" s="82"/>
      <c r="G150" s="82"/>
      <c r="H150" s="82"/>
      <c r="I150" s="95"/>
      <c r="J150" s="95"/>
      <c r="K150" s="95"/>
      <c r="L150" s="54"/>
      <c r="M150" s="82"/>
      <c r="N150" s="82"/>
      <c r="O150" s="59"/>
      <c r="P150" s="149">
        <f t="shared" si="21"/>
        <v>0</v>
      </c>
      <c r="Q150" s="150">
        <f t="shared" si="22"/>
        <v>0</v>
      </c>
      <c r="R150" s="3"/>
      <c r="S150" s="3"/>
      <c r="T150" s="3"/>
    </row>
    <row r="151" spans="1:20" ht="52.5" customHeight="1" thickBot="1" x14ac:dyDescent="0.35">
      <c r="A151" s="21"/>
      <c r="B151" s="28" t="s">
        <v>2</v>
      </c>
      <c r="C151" s="18" t="s">
        <v>21</v>
      </c>
      <c r="D151" s="18"/>
      <c r="E151" s="96">
        <f>E153+E154+E155</f>
        <v>5795.2</v>
      </c>
      <c r="F151" s="96">
        <f>F153+F154+F155</f>
        <v>5795.2</v>
      </c>
      <c r="G151" s="96">
        <f>G153+G155</f>
        <v>358.72</v>
      </c>
      <c r="H151" s="96">
        <f>H153+H155</f>
        <v>358.72</v>
      </c>
      <c r="I151" s="120">
        <f>I153+I155</f>
        <v>65.5</v>
      </c>
      <c r="J151" s="64">
        <f>J153+J154+J155</f>
        <v>65.5</v>
      </c>
      <c r="K151" s="120">
        <f>K153+K155</f>
        <v>185.43</v>
      </c>
      <c r="L151" s="63">
        <f>L153+L155</f>
        <v>185.43</v>
      </c>
      <c r="M151" s="63">
        <f>M153+M155</f>
        <v>5185.55</v>
      </c>
      <c r="N151" s="63">
        <f>N153+N155</f>
        <v>321.85000000000002</v>
      </c>
      <c r="O151" s="35">
        <f>(H151+J151+L151+N151)*100/E151</f>
        <v>16.07364715626726</v>
      </c>
      <c r="P151" s="151">
        <f t="shared" si="21"/>
        <v>5795.2000000000007</v>
      </c>
      <c r="Q151" s="152">
        <f t="shared" si="22"/>
        <v>931.50000000000011</v>
      </c>
      <c r="R151" s="3"/>
      <c r="S151" s="3"/>
      <c r="T151" s="3"/>
    </row>
    <row r="152" spans="1:20" ht="20.25" customHeight="1" thickBot="1" x14ac:dyDescent="0.35">
      <c r="A152" s="21"/>
      <c r="B152" s="139"/>
      <c r="C152" s="18" t="s">
        <v>24</v>
      </c>
      <c r="D152" s="18"/>
      <c r="E152" s="104"/>
      <c r="F152" s="104"/>
      <c r="G152" s="104"/>
      <c r="H152" s="104"/>
      <c r="I152" s="121"/>
      <c r="J152" s="66"/>
      <c r="K152" s="67"/>
      <c r="L152" s="68"/>
      <c r="M152" s="68"/>
      <c r="N152" s="68"/>
      <c r="O152" s="49"/>
      <c r="P152" s="149">
        <f t="shared" si="21"/>
        <v>0</v>
      </c>
      <c r="Q152" s="150">
        <f t="shared" si="22"/>
        <v>0</v>
      </c>
      <c r="R152" s="3"/>
      <c r="S152" s="3"/>
      <c r="T152" s="3"/>
    </row>
    <row r="153" spans="1:20" ht="15" customHeight="1" thickBot="1" x14ac:dyDescent="0.35">
      <c r="A153" s="21"/>
      <c r="B153" s="139"/>
      <c r="C153" s="18" t="s">
        <v>25</v>
      </c>
      <c r="D153" s="18"/>
      <c r="E153" s="96">
        <f>E133+E145</f>
        <v>5795.2</v>
      </c>
      <c r="F153" s="96">
        <f>F133+F145</f>
        <v>5795.2</v>
      </c>
      <c r="G153" s="96">
        <f>G133+G145</f>
        <v>358.72</v>
      </c>
      <c r="H153" s="96">
        <f>H133+H143</f>
        <v>358.72</v>
      </c>
      <c r="I153" s="121">
        <f>I133+I145</f>
        <v>65.5</v>
      </c>
      <c r="J153" s="64">
        <f>J133+J143</f>
        <v>65.5</v>
      </c>
      <c r="K153" s="63">
        <f>K133+K145</f>
        <v>185.43</v>
      </c>
      <c r="L153" s="63">
        <f>L133+L143</f>
        <v>185.43</v>
      </c>
      <c r="M153" s="63">
        <f>M133+M145</f>
        <v>5185.55</v>
      </c>
      <c r="N153" s="68">
        <f>N133+N143</f>
        <v>321.85000000000002</v>
      </c>
      <c r="O153" s="49"/>
      <c r="P153" s="147">
        <f>G153+I153+K153+M153</f>
        <v>5795.2000000000007</v>
      </c>
      <c r="Q153" s="150">
        <f t="shared" si="22"/>
        <v>931.50000000000011</v>
      </c>
      <c r="R153" s="3"/>
      <c r="S153" s="3"/>
      <c r="T153" s="3"/>
    </row>
    <row r="154" spans="1:20" ht="16.5" customHeight="1" thickBot="1" x14ac:dyDescent="0.35">
      <c r="A154" s="21"/>
      <c r="B154" s="139"/>
      <c r="C154" s="18" t="s">
        <v>54</v>
      </c>
      <c r="D154" s="18"/>
      <c r="E154" s="96"/>
      <c r="F154" s="96"/>
      <c r="G154" s="96"/>
      <c r="H154" s="96"/>
      <c r="I154" s="121"/>
      <c r="J154" s="122"/>
      <c r="K154" s="98"/>
      <c r="L154" s="98"/>
      <c r="M154" s="98"/>
      <c r="N154" s="68"/>
      <c r="O154" s="49"/>
      <c r="P154" s="149">
        <f t="shared" si="21"/>
        <v>0</v>
      </c>
      <c r="Q154" s="150">
        <f t="shared" si="22"/>
        <v>0</v>
      </c>
      <c r="R154" s="3"/>
      <c r="S154" s="3"/>
      <c r="T154" s="3"/>
    </row>
    <row r="155" spans="1:20" ht="18" customHeight="1" x14ac:dyDescent="0.3">
      <c r="A155" s="21"/>
      <c r="B155" s="28"/>
      <c r="C155" s="20" t="s">
        <v>26</v>
      </c>
      <c r="D155" s="20"/>
      <c r="E155" s="123"/>
      <c r="F155" s="123"/>
      <c r="G155" s="123">
        <f>G134</f>
        <v>0</v>
      </c>
      <c r="H155" s="123">
        <f>H134</f>
        <v>0</v>
      </c>
      <c r="I155" s="124">
        <f>I134</f>
        <v>0</v>
      </c>
      <c r="J155" s="125">
        <v>0</v>
      </c>
      <c r="K155" s="68">
        <f>K134</f>
        <v>0</v>
      </c>
      <c r="L155" s="68">
        <f>L134</f>
        <v>0</v>
      </c>
      <c r="M155" s="68">
        <f>M134</f>
        <v>0</v>
      </c>
      <c r="N155" s="68">
        <f>N134</f>
        <v>0</v>
      </c>
      <c r="O155" s="49"/>
      <c r="P155" s="149">
        <f t="shared" si="21"/>
        <v>0</v>
      </c>
      <c r="Q155" s="150">
        <f t="shared" si="22"/>
        <v>0</v>
      </c>
      <c r="R155" s="3"/>
      <c r="S155" s="3"/>
      <c r="T155" s="3"/>
    </row>
    <row r="156" spans="1:20" ht="192" customHeight="1" x14ac:dyDescent="0.3">
      <c r="A156" s="21"/>
      <c r="B156" s="137" t="s">
        <v>81</v>
      </c>
      <c r="C156" s="12" t="s">
        <v>14</v>
      </c>
      <c r="D156" s="180"/>
      <c r="E156" s="126">
        <f>E158</f>
        <v>0</v>
      </c>
      <c r="F156" s="126">
        <f>F158</f>
        <v>0</v>
      </c>
      <c r="G156" s="126"/>
      <c r="H156" s="126"/>
      <c r="I156" s="95">
        <f>I158</f>
        <v>0</v>
      </c>
      <c r="J156" s="126"/>
      <c r="K156" s="95"/>
      <c r="L156" s="82"/>
      <c r="M156" s="82"/>
      <c r="N156" s="54"/>
      <c r="O156" s="59"/>
      <c r="P156" s="149">
        <f t="shared" si="21"/>
        <v>0</v>
      </c>
      <c r="Q156" s="150">
        <f t="shared" si="22"/>
        <v>0</v>
      </c>
      <c r="R156" s="3"/>
      <c r="S156" s="3"/>
      <c r="T156" s="3"/>
    </row>
    <row r="157" spans="1:20" ht="15" customHeight="1" x14ac:dyDescent="0.3">
      <c r="A157" s="21"/>
      <c r="B157" s="138"/>
      <c r="C157" s="6" t="s">
        <v>24</v>
      </c>
      <c r="D157" s="180"/>
      <c r="E157" s="82"/>
      <c r="F157" s="82"/>
      <c r="G157" s="82"/>
      <c r="H157" s="82"/>
      <c r="I157" s="95"/>
      <c r="J157" s="82"/>
      <c r="K157" s="95"/>
      <c r="L157" s="82"/>
      <c r="M157" s="82"/>
      <c r="N157" s="54"/>
      <c r="O157" s="59"/>
      <c r="P157" s="149">
        <f t="shared" si="21"/>
        <v>0</v>
      </c>
      <c r="Q157" s="150">
        <f t="shared" si="22"/>
        <v>0</v>
      </c>
      <c r="R157" s="3"/>
      <c r="S157" s="3"/>
      <c r="T157" s="3"/>
    </row>
    <row r="158" spans="1:20" ht="16.5" customHeight="1" x14ac:dyDescent="0.3">
      <c r="A158" s="21"/>
      <c r="B158" s="138"/>
      <c r="C158" s="6" t="s">
        <v>25</v>
      </c>
      <c r="D158" s="180"/>
      <c r="E158" s="126">
        <v>0</v>
      </c>
      <c r="F158" s="126">
        <v>0</v>
      </c>
      <c r="G158" s="126"/>
      <c r="H158" s="126"/>
      <c r="I158" s="95"/>
      <c r="J158" s="126"/>
      <c r="K158" s="95">
        <v>0</v>
      </c>
      <c r="L158" s="82"/>
      <c r="M158" s="82">
        <v>0</v>
      </c>
      <c r="N158" s="54"/>
      <c r="O158" s="59"/>
      <c r="P158" s="149">
        <f t="shared" si="21"/>
        <v>0</v>
      </c>
      <c r="Q158" s="150">
        <f t="shared" si="22"/>
        <v>0</v>
      </c>
      <c r="R158" s="3"/>
      <c r="S158" s="3"/>
      <c r="T158" s="3"/>
    </row>
    <row r="159" spans="1:20" ht="16.5" customHeight="1" x14ac:dyDescent="0.3">
      <c r="A159" s="43"/>
      <c r="B159" s="138"/>
      <c r="C159" s="6" t="s">
        <v>26</v>
      </c>
      <c r="D159" s="180"/>
      <c r="E159" s="82"/>
      <c r="F159" s="82"/>
      <c r="G159" s="82"/>
      <c r="H159" s="82"/>
      <c r="I159" s="95"/>
      <c r="J159" s="82"/>
      <c r="K159" s="95"/>
      <c r="L159" s="82"/>
      <c r="M159" s="82"/>
      <c r="N159" s="54"/>
      <c r="O159" s="59"/>
      <c r="P159" s="149">
        <f t="shared" si="21"/>
        <v>0</v>
      </c>
      <c r="Q159" s="150">
        <f t="shared" si="22"/>
        <v>0</v>
      </c>
      <c r="R159" s="3"/>
      <c r="S159" s="3"/>
      <c r="T159" s="3"/>
    </row>
    <row r="160" spans="1:20" ht="54" customHeight="1" x14ac:dyDescent="0.3">
      <c r="A160" s="43"/>
      <c r="B160" s="138"/>
      <c r="C160" s="16" t="s">
        <v>15</v>
      </c>
      <c r="D160" s="184"/>
      <c r="E160" s="126">
        <f>E162</f>
        <v>1</v>
      </c>
      <c r="F160" s="126">
        <f>F162</f>
        <v>1</v>
      </c>
      <c r="G160" s="126"/>
      <c r="H160" s="126"/>
      <c r="I160" s="95"/>
      <c r="J160" s="126"/>
      <c r="K160" s="95"/>
      <c r="L160" s="82"/>
      <c r="M160" s="82"/>
      <c r="N160" s="54"/>
      <c r="O160" s="59"/>
      <c r="P160" s="149">
        <f t="shared" ref="P160:P215" si="30">G160+I160+K160+M160</f>
        <v>0</v>
      </c>
      <c r="Q160" s="150">
        <f t="shared" ref="Q160:Q215" si="31">H160+J160+L160+N160</f>
        <v>0</v>
      </c>
      <c r="R160" s="3"/>
      <c r="S160" s="3"/>
      <c r="T160" s="3"/>
    </row>
    <row r="161" spans="1:20" ht="16.5" customHeight="1" x14ac:dyDescent="0.3">
      <c r="A161" s="43"/>
      <c r="B161" s="138"/>
      <c r="C161" s="6" t="s">
        <v>24</v>
      </c>
      <c r="D161" s="180"/>
      <c r="E161" s="82"/>
      <c r="F161" s="82"/>
      <c r="G161" s="82"/>
      <c r="H161" s="82"/>
      <c r="I161" s="95"/>
      <c r="J161" s="82"/>
      <c r="K161" s="95"/>
      <c r="L161" s="82"/>
      <c r="M161" s="82"/>
      <c r="N161" s="54"/>
      <c r="O161" s="59"/>
      <c r="P161" s="149">
        <f t="shared" si="30"/>
        <v>0</v>
      </c>
      <c r="Q161" s="150">
        <f t="shared" si="31"/>
        <v>0</v>
      </c>
      <c r="R161" s="3"/>
      <c r="S161" s="3"/>
      <c r="T161" s="3"/>
    </row>
    <row r="162" spans="1:20" ht="16.5" customHeight="1" x14ac:dyDescent="0.3">
      <c r="A162" s="43"/>
      <c r="B162" s="138"/>
      <c r="C162" s="6" t="s">
        <v>25</v>
      </c>
      <c r="D162" s="180"/>
      <c r="E162" s="126">
        <v>1</v>
      </c>
      <c r="F162" s="126">
        <v>1</v>
      </c>
      <c r="G162" s="126"/>
      <c r="H162" s="126"/>
      <c r="I162" s="95"/>
      <c r="J162" s="126"/>
      <c r="K162" s="95">
        <v>0</v>
      </c>
      <c r="L162" s="82"/>
      <c r="M162" s="82">
        <v>1</v>
      </c>
      <c r="N162" s="54"/>
      <c r="O162" s="59"/>
      <c r="P162" s="149">
        <f t="shared" si="30"/>
        <v>1</v>
      </c>
      <c r="Q162" s="150">
        <f t="shared" si="31"/>
        <v>0</v>
      </c>
      <c r="R162" s="3"/>
      <c r="S162" s="3"/>
      <c r="T162" s="3"/>
    </row>
    <row r="163" spans="1:20" ht="28.5" customHeight="1" x14ac:dyDescent="0.3">
      <c r="A163" s="21"/>
      <c r="B163" s="138"/>
      <c r="C163" s="6" t="s">
        <v>26</v>
      </c>
      <c r="D163" s="180"/>
      <c r="E163" s="82"/>
      <c r="F163" s="82"/>
      <c r="G163" s="82"/>
      <c r="H163" s="82"/>
      <c r="I163" s="95"/>
      <c r="J163" s="82"/>
      <c r="K163" s="95"/>
      <c r="L163" s="82"/>
      <c r="M163" s="82"/>
      <c r="N163" s="54"/>
      <c r="O163" s="59"/>
      <c r="P163" s="149">
        <f t="shared" si="30"/>
        <v>0</v>
      </c>
      <c r="Q163" s="150">
        <f t="shared" si="31"/>
        <v>0</v>
      </c>
      <c r="R163" s="3"/>
      <c r="S163" s="3"/>
      <c r="T163" s="3"/>
    </row>
    <row r="164" spans="1:20" ht="98.25" customHeight="1" x14ac:dyDescent="0.3">
      <c r="A164" s="203"/>
      <c r="B164" s="138"/>
      <c r="C164" s="15" t="s">
        <v>16</v>
      </c>
      <c r="D164" s="185"/>
      <c r="E164" s="126">
        <v>1</v>
      </c>
      <c r="F164" s="126">
        <v>1</v>
      </c>
      <c r="G164" s="126"/>
      <c r="H164" s="126"/>
      <c r="I164" s="95"/>
      <c r="J164" s="126"/>
      <c r="K164" s="95"/>
      <c r="L164" s="82"/>
      <c r="M164" s="82"/>
      <c r="N164" s="82"/>
      <c r="O164" s="59"/>
      <c r="P164" s="149">
        <f t="shared" si="30"/>
        <v>0</v>
      </c>
      <c r="Q164" s="150">
        <f t="shared" si="31"/>
        <v>0</v>
      </c>
      <c r="R164" s="3"/>
      <c r="S164" s="3"/>
      <c r="T164" s="3"/>
    </row>
    <row r="165" spans="1:20" ht="18.75" customHeight="1" x14ac:dyDescent="0.3">
      <c r="A165" s="204"/>
      <c r="B165" s="138"/>
      <c r="C165" s="6" t="s">
        <v>24</v>
      </c>
      <c r="D165" s="180"/>
      <c r="E165" s="82"/>
      <c r="F165" s="82"/>
      <c r="G165" s="82"/>
      <c r="H165" s="82"/>
      <c r="I165" s="95"/>
      <c r="J165" s="82"/>
      <c r="K165" s="95"/>
      <c r="L165" s="82"/>
      <c r="M165" s="82"/>
      <c r="N165" s="82"/>
      <c r="O165" s="59"/>
      <c r="P165" s="149">
        <f t="shared" si="30"/>
        <v>0</v>
      </c>
      <c r="Q165" s="150">
        <f t="shared" si="31"/>
        <v>0</v>
      </c>
      <c r="R165" s="3"/>
      <c r="S165" s="3"/>
      <c r="T165" s="3"/>
    </row>
    <row r="166" spans="1:20" ht="14.25" customHeight="1" x14ac:dyDescent="0.3">
      <c r="A166" s="204"/>
      <c r="B166" s="138"/>
      <c r="C166" s="6" t="s">
        <v>25</v>
      </c>
      <c r="D166" s="180"/>
      <c r="E166" s="126">
        <v>1</v>
      </c>
      <c r="F166" s="126">
        <v>1</v>
      </c>
      <c r="G166" s="126"/>
      <c r="H166" s="126"/>
      <c r="I166" s="95"/>
      <c r="J166" s="126"/>
      <c r="K166" s="95">
        <v>0</v>
      </c>
      <c r="L166" s="82"/>
      <c r="M166" s="82">
        <v>1</v>
      </c>
      <c r="N166" s="82">
        <v>0</v>
      </c>
      <c r="O166" s="59"/>
      <c r="P166" s="149">
        <f t="shared" si="30"/>
        <v>1</v>
      </c>
      <c r="Q166" s="150">
        <f t="shared" si="31"/>
        <v>0</v>
      </c>
      <c r="R166" s="3"/>
      <c r="S166" s="3"/>
      <c r="T166" s="3"/>
    </row>
    <row r="167" spans="1:20" ht="33.75" customHeight="1" x14ac:dyDescent="0.3">
      <c r="A167" s="205"/>
      <c r="B167" s="138"/>
      <c r="C167" s="6" t="s">
        <v>26</v>
      </c>
      <c r="D167" s="180"/>
      <c r="E167" s="82"/>
      <c r="F167" s="82"/>
      <c r="G167" s="82"/>
      <c r="H167" s="82"/>
      <c r="I167" s="95"/>
      <c r="J167" s="82"/>
      <c r="K167" s="95"/>
      <c r="L167" s="82"/>
      <c r="M167" s="82"/>
      <c r="N167" s="82"/>
      <c r="O167" s="59"/>
      <c r="P167" s="149">
        <f t="shared" si="30"/>
        <v>0</v>
      </c>
      <c r="Q167" s="150">
        <f t="shared" si="31"/>
        <v>0</v>
      </c>
      <c r="R167" s="3"/>
      <c r="S167" s="3"/>
      <c r="T167" s="3"/>
    </row>
    <row r="168" spans="1:20" ht="81" customHeight="1" x14ac:dyDescent="0.3">
      <c r="A168" s="23"/>
      <c r="B168" s="138"/>
      <c r="C168" s="12" t="s">
        <v>70</v>
      </c>
      <c r="D168" s="180"/>
      <c r="E168" s="82">
        <f>E170</f>
        <v>2</v>
      </c>
      <c r="F168" s="82">
        <f>F170</f>
        <v>2</v>
      </c>
      <c r="G168" s="82"/>
      <c r="H168" s="82"/>
      <c r="I168" s="95"/>
      <c r="J168" s="82"/>
      <c r="K168" s="95"/>
      <c r="L168" s="82"/>
      <c r="M168" s="82"/>
      <c r="N168" s="82"/>
      <c r="O168" s="59"/>
      <c r="P168" s="149">
        <f t="shared" si="30"/>
        <v>0</v>
      </c>
      <c r="Q168" s="150">
        <f t="shared" si="31"/>
        <v>0</v>
      </c>
      <c r="R168" s="3"/>
      <c r="S168" s="3"/>
      <c r="T168" s="3"/>
    </row>
    <row r="169" spans="1:20" ht="15" customHeight="1" x14ac:dyDescent="0.3">
      <c r="A169" s="39"/>
      <c r="B169" s="138"/>
      <c r="C169" s="6" t="s">
        <v>24</v>
      </c>
      <c r="D169" s="180"/>
      <c r="E169" s="82"/>
      <c r="F169" s="82"/>
      <c r="G169" s="82"/>
      <c r="H169" s="82"/>
      <c r="I169" s="95"/>
      <c r="J169" s="82"/>
      <c r="K169" s="95"/>
      <c r="L169" s="82"/>
      <c r="M169" s="82"/>
      <c r="N169" s="82"/>
      <c r="O169" s="59"/>
      <c r="P169" s="149">
        <f t="shared" si="30"/>
        <v>0</v>
      </c>
      <c r="Q169" s="150">
        <f t="shared" si="31"/>
        <v>0</v>
      </c>
      <c r="R169" s="3"/>
      <c r="S169" s="3"/>
      <c r="T169" s="3"/>
    </row>
    <row r="170" spans="1:20" ht="16.5" customHeight="1" x14ac:dyDescent="0.3">
      <c r="A170" s="39"/>
      <c r="B170" s="138"/>
      <c r="C170" s="6" t="s">
        <v>25</v>
      </c>
      <c r="D170" s="180"/>
      <c r="E170" s="82">
        <v>2</v>
      </c>
      <c r="F170" s="82">
        <v>2</v>
      </c>
      <c r="G170" s="82"/>
      <c r="H170" s="82"/>
      <c r="I170" s="95"/>
      <c r="J170" s="82"/>
      <c r="K170" s="95">
        <v>0</v>
      </c>
      <c r="L170" s="82"/>
      <c r="M170" s="82">
        <v>2</v>
      </c>
      <c r="N170" s="82">
        <v>1.5</v>
      </c>
      <c r="O170" s="59"/>
      <c r="P170" s="149">
        <f t="shared" si="30"/>
        <v>2</v>
      </c>
      <c r="Q170" s="150">
        <f t="shared" si="31"/>
        <v>1.5</v>
      </c>
      <c r="R170" s="3"/>
      <c r="S170" s="3"/>
      <c r="T170" s="3"/>
    </row>
    <row r="171" spans="1:20" ht="27" customHeight="1" x14ac:dyDescent="0.3">
      <c r="A171" s="204"/>
      <c r="B171" s="138"/>
      <c r="C171" s="6" t="s">
        <v>26</v>
      </c>
      <c r="D171" s="180"/>
      <c r="E171" s="82"/>
      <c r="F171" s="82"/>
      <c r="G171" s="82"/>
      <c r="H171" s="82"/>
      <c r="I171" s="95"/>
      <c r="J171" s="82"/>
      <c r="K171" s="95"/>
      <c r="L171" s="82"/>
      <c r="M171" s="82"/>
      <c r="N171" s="82"/>
      <c r="O171" s="59"/>
      <c r="P171" s="149">
        <f t="shared" si="30"/>
        <v>0</v>
      </c>
      <c r="Q171" s="150">
        <f t="shared" si="31"/>
        <v>0</v>
      </c>
      <c r="R171" s="3"/>
      <c r="S171" s="3"/>
      <c r="T171" s="3"/>
    </row>
    <row r="172" spans="1:20" ht="53.25" customHeight="1" x14ac:dyDescent="0.3">
      <c r="A172" s="204"/>
      <c r="B172" s="138"/>
      <c r="C172" s="15" t="s">
        <v>59</v>
      </c>
      <c r="D172" s="185"/>
      <c r="E172" s="126">
        <v>45</v>
      </c>
      <c r="F172" s="126">
        <f>F174</f>
        <v>45</v>
      </c>
      <c r="G172" s="126"/>
      <c r="H172" s="126"/>
      <c r="I172" s="95"/>
      <c r="J172" s="126"/>
      <c r="K172" s="95"/>
      <c r="L172" s="82"/>
      <c r="M172" s="82"/>
      <c r="N172" s="82"/>
      <c r="O172" s="59"/>
      <c r="P172" s="149">
        <f t="shared" si="30"/>
        <v>0</v>
      </c>
      <c r="Q172" s="150">
        <f t="shared" si="31"/>
        <v>0</v>
      </c>
      <c r="R172" s="3"/>
      <c r="S172" s="3"/>
      <c r="T172" s="3"/>
    </row>
    <row r="173" spans="1:20" ht="21.75" customHeight="1" x14ac:dyDescent="0.3">
      <c r="A173" s="204"/>
      <c r="B173" s="138"/>
      <c r="C173" s="6" t="s">
        <v>24</v>
      </c>
      <c r="D173" s="180"/>
      <c r="E173" s="82"/>
      <c r="F173" s="82"/>
      <c r="G173" s="82"/>
      <c r="H173" s="82"/>
      <c r="I173" s="95"/>
      <c r="J173" s="82"/>
      <c r="K173" s="95"/>
      <c r="L173" s="82"/>
      <c r="M173" s="82"/>
      <c r="N173" s="82"/>
      <c r="O173" s="59"/>
      <c r="P173" s="149">
        <f t="shared" si="30"/>
        <v>0</v>
      </c>
      <c r="Q173" s="150">
        <f t="shared" si="31"/>
        <v>0</v>
      </c>
      <c r="R173" s="3"/>
      <c r="S173" s="3"/>
      <c r="T173" s="3"/>
    </row>
    <row r="174" spans="1:20" ht="21.75" customHeight="1" x14ac:dyDescent="0.3">
      <c r="A174" s="204"/>
      <c r="B174" s="138"/>
      <c r="C174" s="6" t="s">
        <v>25</v>
      </c>
      <c r="D174" s="180"/>
      <c r="E174" s="126">
        <v>45</v>
      </c>
      <c r="F174" s="126">
        <v>45</v>
      </c>
      <c r="G174" s="126"/>
      <c r="H174" s="126"/>
      <c r="I174" s="95"/>
      <c r="J174" s="126"/>
      <c r="K174" s="95">
        <v>40</v>
      </c>
      <c r="L174" s="82">
        <v>40</v>
      </c>
      <c r="M174" s="82">
        <v>5</v>
      </c>
      <c r="N174" s="82">
        <v>5</v>
      </c>
      <c r="O174" s="59"/>
      <c r="P174" s="149">
        <f t="shared" si="30"/>
        <v>45</v>
      </c>
      <c r="Q174" s="150">
        <f t="shared" si="31"/>
        <v>45</v>
      </c>
      <c r="R174" s="3"/>
      <c r="S174" s="3"/>
      <c r="T174" s="3"/>
    </row>
    <row r="175" spans="1:20" ht="28.5" customHeight="1" x14ac:dyDescent="0.3">
      <c r="A175" s="204"/>
      <c r="B175" s="138"/>
      <c r="C175" s="6" t="s">
        <v>26</v>
      </c>
      <c r="D175" s="180"/>
      <c r="E175" s="82"/>
      <c r="F175" s="82"/>
      <c r="G175" s="82"/>
      <c r="H175" s="82"/>
      <c r="I175" s="95"/>
      <c r="J175" s="82"/>
      <c r="K175" s="95"/>
      <c r="L175" s="82"/>
      <c r="M175" s="82"/>
      <c r="N175" s="82"/>
      <c r="O175" s="59"/>
      <c r="P175" s="149">
        <f t="shared" si="30"/>
        <v>0</v>
      </c>
      <c r="Q175" s="150">
        <f t="shared" si="31"/>
        <v>0</v>
      </c>
      <c r="R175" s="3"/>
      <c r="S175" s="3"/>
      <c r="T175" s="3"/>
    </row>
    <row r="176" spans="1:20" ht="42" customHeight="1" x14ac:dyDescent="0.3">
      <c r="A176" s="204"/>
      <c r="B176" s="138"/>
      <c r="C176" s="15" t="s">
        <v>17</v>
      </c>
      <c r="D176" s="185"/>
      <c r="E176" s="126">
        <f>E178</f>
        <v>10</v>
      </c>
      <c r="F176" s="126">
        <f>F178</f>
        <v>10</v>
      </c>
      <c r="G176" s="126"/>
      <c r="H176" s="126"/>
      <c r="I176" s="95"/>
      <c r="J176" s="126"/>
      <c r="K176" s="95"/>
      <c r="L176" s="82"/>
      <c r="M176" s="82"/>
      <c r="N176" s="82"/>
      <c r="O176" s="59"/>
      <c r="P176" s="151">
        <f t="shared" si="30"/>
        <v>0</v>
      </c>
      <c r="Q176" s="152">
        <f t="shared" si="31"/>
        <v>0</v>
      </c>
      <c r="R176" s="3"/>
      <c r="S176" s="3"/>
      <c r="T176" s="3"/>
    </row>
    <row r="177" spans="1:20" ht="21" customHeight="1" x14ac:dyDescent="0.3">
      <c r="A177" s="204"/>
      <c r="B177" s="138"/>
      <c r="C177" s="6" t="s">
        <v>24</v>
      </c>
      <c r="D177" s="180"/>
      <c r="E177" s="82"/>
      <c r="F177" s="82"/>
      <c r="G177" s="82"/>
      <c r="H177" s="82"/>
      <c r="I177" s="95"/>
      <c r="J177" s="82"/>
      <c r="K177" s="95"/>
      <c r="L177" s="82"/>
      <c r="M177" s="82"/>
      <c r="N177" s="82"/>
      <c r="O177" s="59"/>
      <c r="P177" s="149">
        <f t="shared" si="30"/>
        <v>0</v>
      </c>
      <c r="Q177" s="150">
        <f t="shared" si="31"/>
        <v>0</v>
      </c>
      <c r="R177" s="3"/>
      <c r="S177" s="3"/>
      <c r="T177" s="3"/>
    </row>
    <row r="178" spans="1:20" ht="21" customHeight="1" x14ac:dyDescent="0.3">
      <c r="A178" s="204"/>
      <c r="B178" s="138"/>
      <c r="C178" s="6" t="s">
        <v>25</v>
      </c>
      <c r="D178" s="180"/>
      <c r="E178" s="126">
        <v>10</v>
      </c>
      <c r="F178" s="126">
        <v>10</v>
      </c>
      <c r="G178" s="126"/>
      <c r="H178" s="126"/>
      <c r="I178" s="95"/>
      <c r="J178" s="126"/>
      <c r="K178" s="95">
        <v>9.5</v>
      </c>
      <c r="L178" s="82">
        <v>9.5</v>
      </c>
      <c r="M178" s="82">
        <v>0.5</v>
      </c>
      <c r="N178" s="82"/>
      <c r="O178" s="59"/>
      <c r="P178" s="149">
        <f t="shared" si="30"/>
        <v>10</v>
      </c>
      <c r="Q178" s="150">
        <f t="shared" si="31"/>
        <v>9.5</v>
      </c>
      <c r="R178" s="3"/>
      <c r="S178" s="3"/>
      <c r="T178" s="3"/>
    </row>
    <row r="179" spans="1:20" ht="35.25" customHeight="1" x14ac:dyDescent="0.3">
      <c r="A179" s="205"/>
      <c r="B179" s="138"/>
      <c r="C179" s="6" t="s">
        <v>26</v>
      </c>
      <c r="D179" s="180"/>
      <c r="E179" s="82"/>
      <c r="F179" s="82"/>
      <c r="G179" s="82"/>
      <c r="H179" s="82"/>
      <c r="I179" s="95"/>
      <c r="J179" s="82"/>
      <c r="K179" s="95"/>
      <c r="L179" s="82"/>
      <c r="M179" s="82"/>
      <c r="N179" s="82"/>
      <c r="O179" s="59"/>
      <c r="P179" s="149">
        <f t="shared" si="30"/>
        <v>0</v>
      </c>
      <c r="Q179" s="150">
        <f t="shared" si="31"/>
        <v>0</v>
      </c>
      <c r="R179" s="3"/>
      <c r="S179" s="3"/>
      <c r="T179" s="3"/>
    </row>
    <row r="180" spans="1:20" ht="87" customHeight="1" x14ac:dyDescent="0.3">
      <c r="A180" s="23"/>
      <c r="B180" s="138"/>
      <c r="C180" s="15" t="s">
        <v>18</v>
      </c>
      <c r="D180" s="185"/>
      <c r="E180" s="126">
        <f>E182</f>
        <v>2</v>
      </c>
      <c r="F180" s="126">
        <f>F182</f>
        <v>2</v>
      </c>
      <c r="G180" s="126"/>
      <c r="H180" s="126"/>
      <c r="I180" s="95"/>
      <c r="J180" s="126"/>
      <c r="K180" s="95"/>
      <c r="L180" s="82"/>
      <c r="M180" s="82"/>
      <c r="N180" s="82"/>
      <c r="O180" s="59"/>
      <c r="P180" s="149">
        <f t="shared" si="30"/>
        <v>0</v>
      </c>
      <c r="Q180" s="150">
        <f t="shared" si="31"/>
        <v>0</v>
      </c>
      <c r="R180" s="3"/>
      <c r="S180" s="3"/>
      <c r="T180" s="3"/>
    </row>
    <row r="181" spans="1:20" ht="21" customHeight="1" x14ac:dyDescent="0.3">
      <c r="A181" s="23"/>
      <c r="B181" s="138"/>
      <c r="C181" s="6" t="s">
        <v>24</v>
      </c>
      <c r="D181" s="180"/>
      <c r="E181" s="82"/>
      <c r="F181" s="82"/>
      <c r="G181" s="82"/>
      <c r="H181" s="82"/>
      <c r="I181" s="95"/>
      <c r="J181" s="82"/>
      <c r="K181" s="95"/>
      <c r="L181" s="82"/>
      <c r="M181" s="82"/>
      <c r="N181" s="82"/>
      <c r="O181" s="59"/>
      <c r="P181" s="149">
        <f t="shared" si="30"/>
        <v>0</v>
      </c>
      <c r="Q181" s="150">
        <f t="shared" si="31"/>
        <v>0</v>
      </c>
      <c r="R181" s="3"/>
      <c r="S181" s="3"/>
      <c r="T181" s="3"/>
    </row>
    <row r="182" spans="1:20" ht="21" customHeight="1" x14ac:dyDescent="0.3">
      <c r="A182" s="23"/>
      <c r="B182" s="138"/>
      <c r="C182" s="6" t="s">
        <v>25</v>
      </c>
      <c r="D182" s="180"/>
      <c r="E182" s="126">
        <v>2</v>
      </c>
      <c r="F182" s="126">
        <v>2</v>
      </c>
      <c r="G182" s="126"/>
      <c r="H182" s="126"/>
      <c r="I182" s="95"/>
      <c r="J182" s="126"/>
      <c r="K182" s="95">
        <v>0</v>
      </c>
      <c r="L182" s="82"/>
      <c r="M182" s="82">
        <v>2</v>
      </c>
      <c r="N182" s="82"/>
      <c r="O182" s="59"/>
      <c r="P182" s="149">
        <f t="shared" si="30"/>
        <v>2</v>
      </c>
      <c r="Q182" s="150">
        <f t="shared" si="31"/>
        <v>0</v>
      </c>
      <c r="R182" s="3"/>
      <c r="S182" s="3"/>
      <c r="T182" s="3"/>
    </row>
    <row r="183" spans="1:20" ht="33" customHeight="1" x14ac:dyDescent="0.3">
      <c r="A183" s="23"/>
      <c r="B183" s="138"/>
      <c r="C183" s="6" t="s">
        <v>26</v>
      </c>
      <c r="D183" s="180"/>
      <c r="E183" s="82"/>
      <c r="F183" s="82"/>
      <c r="G183" s="82"/>
      <c r="H183" s="82"/>
      <c r="I183" s="95"/>
      <c r="J183" s="82"/>
      <c r="K183" s="95"/>
      <c r="L183" s="82"/>
      <c r="M183" s="82"/>
      <c r="N183" s="82"/>
      <c r="O183" s="59"/>
      <c r="P183" s="149">
        <f t="shared" si="30"/>
        <v>0</v>
      </c>
      <c r="Q183" s="150">
        <f t="shared" si="31"/>
        <v>0</v>
      </c>
      <c r="R183" s="3"/>
      <c r="S183" s="3"/>
      <c r="T183" s="3"/>
    </row>
    <row r="184" spans="1:20" ht="57.75" customHeight="1" x14ac:dyDescent="0.3">
      <c r="A184" s="23"/>
      <c r="B184" s="138"/>
      <c r="C184" s="12" t="s">
        <v>19</v>
      </c>
      <c r="D184" s="180"/>
      <c r="E184" s="126">
        <f>E186</f>
        <v>9</v>
      </c>
      <c r="F184" s="126">
        <f>F186</f>
        <v>9</v>
      </c>
      <c r="G184" s="126"/>
      <c r="H184" s="126"/>
      <c r="I184" s="95"/>
      <c r="J184" s="126"/>
      <c r="K184" s="95"/>
      <c r="L184" s="82"/>
      <c r="M184" s="82"/>
      <c r="N184" s="82"/>
      <c r="O184" s="59"/>
      <c r="P184" s="149">
        <f t="shared" si="30"/>
        <v>0</v>
      </c>
      <c r="Q184" s="150">
        <f t="shared" si="31"/>
        <v>0</v>
      </c>
      <c r="R184" s="3"/>
      <c r="S184" s="3"/>
      <c r="T184" s="3"/>
    </row>
    <row r="185" spans="1:20" ht="21" customHeight="1" x14ac:dyDescent="0.3">
      <c r="A185" s="26"/>
      <c r="B185" s="138"/>
      <c r="C185" s="6" t="s">
        <v>24</v>
      </c>
      <c r="D185" s="180"/>
      <c r="E185" s="82"/>
      <c r="F185" s="82"/>
      <c r="G185" s="82"/>
      <c r="H185" s="82"/>
      <c r="I185" s="95"/>
      <c r="J185" s="82"/>
      <c r="K185" s="95"/>
      <c r="L185" s="82"/>
      <c r="M185" s="82"/>
      <c r="N185" s="82"/>
      <c r="O185" s="59"/>
      <c r="P185" s="149">
        <f t="shared" si="30"/>
        <v>0</v>
      </c>
      <c r="Q185" s="150">
        <f t="shared" si="31"/>
        <v>0</v>
      </c>
      <c r="R185" s="3"/>
      <c r="S185" s="3"/>
      <c r="T185" s="3"/>
    </row>
    <row r="186" spans="1:20" ht="21" customHeight="1" x14ac:dyDescent="0.3">
      <c r="A186" s="26"/>
      <c r="B186" s="138"/>
      <c r="C186" s="6" t="s">
        <v>25</v>
      </c>
      <c r="D186" s="180"/>
      <c r="E186" s="126">
        <v>9</v>
      </c>
      <c r="F186" s="126">
        <v>9</v>
      </c>
      <c r="G186" s="126"/>
      <c r="H186" s="126"/>
      <c r="I186" s="95">
        <v>7.7</v>
      </c>
      <c r="J186" s="126">
        <v>7.7</v>
      </c>
      <c r="K186" s="95">
        <v>0</v>
      </c>
      <c r="L186" s="95"/>
      <c r="M186" s="95">
        <v>1.3</v>
      </c>
      <c r="N186" s="82"/>
      <c r="O186" s="59"/>
      <c r="P186" s="149">
        <f t="shared" si="30"/>
        <v>9</v>
      </c>
      <c r="Q186" s="150">
        <f t="shared" si="31"/>
        <v>7.7</v>
      </c>
      <c r="R186" s="3"/>
      <c r="S186" s="3"/>
      <c r="T186" s="3"/>
    </row>
    <row r="187" spans="1:20" ht="18.75" customHeight="1" x14ac:dyDescent="0.3">
      <c r="A187" s="26"/>
      <c r="B187" s="138"/>
      <c r="C187" s="6" t="s">
        <v>26</v>
      </c>
      <c r="D187" s="180"/>
      <c r="E187" s="82"/>
      <c r="F187" s="82"/>
      <c r="G187" s="82"/>
      <c r="H187" s="82"/>
      <c r="I187" s="95"/>
      <c r="J187" s="82"/>
      <c r="K187" s="54"/>
      <c r="L187" s="95"/>
      <c r="M187" s="95"/>
      <c r="N187" s="82"/>
      <c r="O187" s="59"/>
      <c r="P187" s="149">
        <f t="shared" si="30"/>
        <v>0</v>
      </c>
      <c r="Q187" s="150">
        <f t="shared" si="31"/>
        <v>0</v>
      </c>
      <c r="R187" s="3"/>
      <c r="S187" s="3"/>
      <c r="T187" s="3"/>
    </row>
    <row r="188" spans="1:20" ht="42" customHeight="1" thickBot="1" x14ac:dyDescent="0.35">
      <c r="A188" s="38"/>
      <c r="B188" s="196" t="s">
        <v>2</v>
      </c>
      <c r="C188" s="18" t="s">
        <v>21</v>
      </c>
      <c r="D188" s="18"/>
      <c r="E188" s="64">
        <f>E190+E191</f>
        <v>70</v>
      </c>
      <c r="F188" s="64">
        <f>F190+F191</f>
        <v>70</v>
      </c>
      <c r="G188" s="64">
        <f t="shared" ref="G188:N188" si="32">G190</f>
        <v>0</v>
      </c>
      <c r="H188" s="64">
        <f t="shared" si="32"/>
        <v>0</v>
      </c>
      <c r="I188" s="64">
        <f t="shared" si="32"/>
        <v>7.7</v>
      </c>
      <c r="J188" s="64">
        <f t="shared" si="32"/>
        <v>7.7</v>
      </c>
      <c r="K188" s="63">
        <f t="shared" si="32"/>
        <v>49.5</v>
      </c>
      <c r="L188" s="63">
        <f t="shared" si="32"/>
        <v>49.5</v>
      </c>
      <c r="M188" s="63">
        <f t="shared" si="32"/>
        <v>12.8</v>
      </c>
      <c r="N188" s="63">
        <f t="shared" si="32"/>
        <v>6.5</v>
      </c>
      <c r="O188" s="49">
        <f>(H188+J188+L188+N188)*100/E188</f>
        <v>91</v>
      </c>
      <c r="P188" s="149">
        <f t="shared" si="30"/>
        <v>70</v>
      </c>
      <c r="Q188" s="150">
        <f t="shared" si="31"/>
        <v>63.7</v>
      </c>
      <c r="R188" s="3"/>
      <c r="S188" s="3"/>
      <c r="T188" s="3"/>
    </row>
    <row r="189" spans="1:20" ht="21.75" customHeight="1" thickBot="1" x14ac:dyDescent="0.35">
      <c r="A189" s="203"/>
      <c r="B189" s="232"/>
      <c r="C189" s="18" t="s">
        <v>24</v>
      </c>
      <c r="D189" s="18"/>
      <c r="E189" s="66"/>
      <c r="F189" s="66"/>
      <c r="G189" s="66"/>
      <c r="H189" s="66"/>
      <c r="I189" s="64"/>
      <c r="J189" s="66"/>
      <c r="K189" s="67"/>
      <c r="L189" s="63"/>
      <c r="M189" s="63"/>
      <c r="N189" s="68"/>
      <c r="O189" s="49"/>
      <c r="P189" s="149">
        <f t="shared" si="30"/>
        <v>0</v>
      </c>
      <c r="Q189" s="150">
        <f t="shared" si="31"/>
        <v>0</v>
      </c>
      <c r="R189" s="3"/>
      <c r="S189" s="3"/>
      <c r="T189" s="3"/>
    </row>
    <row r="190" spans="1:20" ht="16.5" customHeight="1" thickBot="1" x14ac:dyDescent="0.35">
      <c r="A190" s="204"/>
      <c r="B190" s="232"/>
      <c r="C190" s="18" t="s">
        <v>25</v>
      </c>
      <c r="D190" s="18"/>
      <c r="E190" s="64">
        <f t="shared" ref="E190:N190" si="33">E158+E162+E166+E170+E174+E178+E182+E186</f>
        <v>70</v>
      </c>
      <c r="F190" s="64">
        <f t="shared" si="33"/>
        <v>70</v>
      </c>
      <c r="G190" s="64">
        <f t="shared" si="33"/>
        <v>0</v>
      </c>
      <c r="H190" s="64">
        <f t="shared" si="33"/>
        <v>0</v>
      </c>
      <c r="I190" s="64">
        <f t="shared" si="33"/>
        <v>7.7</v>
      </c>
      <c r="J190" s="64">
        <f t="shared" si="33"/>
        <v>7.7</v>
      </c>
      <c r="K190" s="63">
        <f t="shared" si="33"/>
        <v>49.5</v>
      </c>
      <c r="L190" s="63">
        <f t="shared" si="33"/>
        <v>49.5</v>
      </c>
      <c r="M190" s="63">
        <f t="shared" si="33"/>
        <v>12.8</v>
      </c>
      <c r="N190" s="68">
        <f t="shared" si="33"/>
        <v>6.5</v>
      </c>
      <c r="O190" s="49"/>
      <c r="P190" s="149">
        <f t="shared" si="30"/>
        <v>70</v>
      </c>
      <c r="Q190" s="150">
        <f t="shared" si="31"/>
        <v>63.7</v>
      </c>
      <c r="R190" s="3"/>
      <c r="S190" s="3"/>
      <c r="T190" s="3"/>
    </row>
    <row r="191" spans="1:20" ht="16.5" customHeight="1" thickBot="1" x14ac:dyDescent="0.35">
      <c r="A191" s="204"/>
      <c r="B191" s="232"/>
      <c r="C191" s="19" t="s">
        <v>26</v>
      </c>
      <c r="D191" s="19"/>
      <c r="E191" s="66"/>
      <c r="F191" s="66"/>
      <c r="G191" s="66"/>
      <c r="H191" s="66"/>
      <c r="I191" s="121"/>
      <c r="J191" s="125"/>
      <c r="K191" s="68"/>
      <c r="L191" s="68"/>
      <c r="M191" s="68"/>
      <c r="N191" s="68"/>
      <c r="O191" s="49"/>
      <c r="P191" s="149">
        <f t="shared" si="30"/>
        <v>0</v>
      </c>
      <c r="Q191" s="150">
        <f t="shared" si="31"/>
        <v>0</v>
      </c>
      <c r="R191" s="3"/>
      <c r="S191" s="3"/>
      <c r="T191" s="3"/>
    </row>
    <row r="192" spans="1:20" ht="101.25" customHeight="1" x14ac:dyDescent="0.3">
      <c r="A192" s="204"/>
      <c r="B192" s="233" t="s">
        <v>82</v>
      </c>
      <c r="C192" s="16" t="s">
        <v>20</v>
      </c>
      <c r="D192" s="184"/>
      <c r="E192" s="126">
        <f>E194</f>
        <v>0</v>
      </c>
      <c r="F192" s="126">
        <f>F194</f>
        <v>0</v>
      </c>
      <c r="G192" s="126"/>
      <c r="H192" s="126"/>
      <c r="I192" s="82"/>
      <c r="J192" s="82"/>
      <c r="K192" s="82"/>
      <c r="L192" s="82"/>
      <c r="M192" s="82"/>
      <c r="N192" s="82"/>
      <c r="O192" s="5"/>
      <c r="P192" s="149">
        <f t="shared" si="30"/>
        <v>0</v>
      </c>
      <c r="Q192" s="150">
        <f t="shared" si="31"/>
        <v>0</v>
      </c>
      <c r="R192" s="3"/>
      <c r="S192" s="3"/>
      <c r="T192" s="3"/>
    </row>
    <row r="193" spans="1:20" ht="16.5" customHeight="1" x14ac:dyDescent="0.3">
      <c r="A193" s="205"/>
      <c r="B193" s="232"/>
      <c r="C193" s="6" t="s">
        <v>24</v>
      </c>
      <c r="D193" s="180"/>
      <c r="E193" s="126"/>
      <c r="F193" s="126"/>
      <c r="G193" s="126"/>
      <c r="H193" s="82"/>
      <c r="I193" s="126"/>
      <c r="J193" s="126"/>
      <c r="K193" s="82"/>
      <c r="L193" s="82"/>
      <c r="M193" s="82"/>
      <c r="N193" s="82"/>
      <c r="O193" s="5"/>
      <c r="P193" s="149">
        <f t="shared" si="30"/>
        <v>0</v>
      </c>
      <c r="Q193" s="150">
        <f t="shared" si="31"/>
        <v>0</v>
      </c>
      <c r="R193" s="3"/>
      <c r="S193" s="3"/>
      <c r="T193" s="3"/>
    </row>
    <row r="194" spans="1:20" s="47" customFormat="1" ht="21.75" customHeight="1" x14ac:dyDescent="0.3">
      <c r="A194" s="46"/>
      <c r="B194" s="232"/>
      <c r="C194" s="6" t="s">
        <v>25</v>
      </c>
      <c r="D194" s="180"/>
      <c r="E194" s="126">
        <v>0</v>
      </c>
      <c r="F194" s="126">
        <v>0</v>
      </c>
      <c r="G194" s="126"/>
      <c r="H194" s="126"/>
      <c r="I194" s="82"/>
      <c r="J194" s="82"/>
      <c r="K194" s="82"/>
      <c r="L194" s="82"/>
      <c r="M194" s="82">
        <v>0</v>
      </c>
      <c r="N194" s="82"/>
      <c r="O194" s="5"/>
      <c r="P194" s="149">
        <f t="shared" si="30"/>
        <v>0</v>
      </c>
      <c r="Q194" s="150">
        <f t="shared" si="31"/>
        <v>0</v>
      </c>
    </row>
    <row r="195" spans="1:20" s="47" customFormat="1" ht="18" customHeight="1" x14ac:dyDescent="0.3">
      <c r="A195" s="46"/>
      <c r="B195" s="232"/>
      <c r="C195" s="6" t="s">
        <v>26</v>
      </c>
      <c r="D195" s="180"/>
      <c r="E195" s="82"/>
      <c r="F195" s="82"/>
      <c r="G195" s="82"/>
      <c r="H195" s="82"/>
      <c r="I195" s="126"/>
      <c r="J195" s="126"/>
      <c r="K195" s="82"/>
      <c r="L195" s="82"/>
      <c r="M195" s="82"/>
      <c r="N195" s="82"/>
      <c r="O195" s="5"/>
      <c r="P195" s="149">
        <f t="shared" si="30"/>
        <v>0</v>
      </c>
      <c r="Q195" s="150">
        <f t="shared" si="31"/>
        <v>0</v>
      </c>
    </row>
    <row r="196" spans="1:20" s="47" customFormat="1" ht="52.5" customHeight="1" x14ac:dyDescent="0.3">
      <c r="A196" s="46"/>
      <c r="B196" s="232"/>
      <c r="C196" s="12" t="s">
        <v>52</v>
      </c>
      <c r="D196" s="180"/>
      <c r="E196" s="126">
        <f>E198</f>
        <v>860</v>
      </c>
      <c r="F196" s="126">
        <f>F198</f>
        <v>860</v>
      </c>
      <c r="G196" s="126"/>
      <c r="H196" s="126"/>
      <c r="I196" s="82"/>
      <c r="J196" s="82"/>
      <c r="K196" s="82"/>
      <c r="L196" s="82"/>
      <c r="M196" s="82"/>
      <c r="N196" s="82"/>
      <c r="O196" s="5"/>
      <c r="P196" s="149">
        <f t="shared" si="30"/>
        <v>0</v>
      </c>
      <c r="Q196" s="150">
        <f t="shared" si="31"/>
        <v>0</v>
      </c>
    </row>
    <row r="197" spans="1:20" s="47" customFormat="1" ht="16.5" customHeight="1" x14ac:dyDescent="0.3">
      <c r="A197" s="46"/>
      <c r="B197" s="232"/>
      <c r="C197" s="6" t="s">
        <v>24</v>
      </c>
      <c r="D197" s="180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5"/>
      <c r="P197" s="149">
        <f t="shared" si="30"/>
        <v>0</v>
      </c>
      <c r="Q197" s="150">
        <f t="shared" si="31"/>
        <v>0</v>
      </c>
    </row>
    <row r="198" spans="1:20" s="47" customFormat="1" ht="19.5" customHeight="1" x14ac:dyDescent="0.3">
      <c r="A198" s="46"/>
      <c r="B198" s="232"/>
      <c r="C198" s="6" t="s">
        <v>25</v>
      </c>
      <c r="D198" s="180"/>
      <c r="E198" s="126">
        <v>860</v>
      </c>
      <c r="F198" s="126">
        <v>860</v>
      </c>
      <c r="G198" s="126"/>
      <c r="H198" s="126"/>
      <c r="I198" s="82">
        <v>260.8</v>
      </c>
      <c r="J198" s="82">
        <v>260.8</v>
      </c>
      <c r="K198" s="82">
        <v>0</v>
      </c>
      <c r="L198" s="82"/>
      <c r="M198" s="82">
        <v>599.20000000000005</v>
      </c>
      <c r="N198" s="82">
        <v>340.7</v>
      </c>
      <c r="O198" s="5"/>
      <c r="P198" s="149">
        <f t="shared" si="30"/>
        <v>860</v>
      </c>
      <c r="Q198" s="150">
        <f t="shared" si="31"/>
        <v>601.5</v>
      </c>
    </row>
    <row r="199" spans="1:20" s="47" customFormat="1" ht="16.5" customHeight="1" x14ac:dyDescent="0.3">
      <c r="A199" s="46"/>
      <c r="B199" s="232"/>
      <c r="C199" s="6" t="s">
        <v>26</v>
      </c>
      <c r="D199" s="180"/>
      <c r="E199" s="82"/>
      <c r="F199" s="82"/>
      <c r="G199" s="82"/>
      <c r="H199" s="82"/>
      <c r="I199" s="126"/>
      <c r="J199" s="126"/>
      <c r="K199" s="82"/>
      <c r="L199" s="82"/>
      <c r="M199" s="82"/>
      <c r="N199" s="82"/>
      <c r="O199" s="5"/>
      <c r="P199" s="149">
        <f t="shared" si="30"/>
        <v>0</v>
      </c>
      <c r="Q199" s="150">
        <f t="shared" si="31"/>
        <v>0</v>
      </c>
    </row>
    <row r="200" spans="1:20" s="47" customFormat="1" ht="47.25" customHeight="1" x14ac:dyDescent="0.3">
      <c r="A200" s="46"/>
      <c r="B200" s="232"/>
      <c r="C200" s="12" t="s">
        <v>53</v>
      </c>
      <c r="D200" s="180"/>
      <c r="E200" s="126">
        <f>E202</f>
        <v>190</v>
      </c>
      <c r="F200" s="126">
        <f>F202</f>
        <v>190</v>
      </c>
      <c r="G200" s="126"/>
      <c r="H200" s="126"/>
      <c r="I200" s="82"/>
      <c r="J200" s="82"/>
      <c r="K200" s="82"/>
      <c r="L200" s="82"/>
      <c r="M200" s="82"/>
      <c r="N200" s="82"/>
      <c r="O200" s="5"/>
      <c r="P200" s="149">
        <f t="shared" si="30"/>
        <v>0</v>
      </c>
      <c r="Q200" s="150">
        <f t="shared" si="31"/>
        <v>0</v>
      </c>
    </row>
    <row r="201" spans="1:20" s="47" customFormat="1" ht="20.25" customHeight="1" x14ac:dyDescent="0.3">
      <c r="A201" s="46"/>
      <c r="B201" s="232"/>
      <c r="C201" s="6" t="s">
        <v>24</v>
      </c>
      <c r="D201" s="180"/>
      <c r="E201" s="82"/>
      <c r="F201" s="82"/>
      <c r="G201" s="82"/>
      <c r="H201" s="82"/>
      <c r="I201" s="126"/>
      <c r="J201" s="126"/>
      <c r="K201" s="82"/>
      <c r="L201" s="82"/>
      <c r="M201" s="82"/>
      <c r="N201" s="82"/>
      <c r="O201" s="5"/>
      <c r="P201" s="149">
        <f t="shared" si="30"/>
        <v>0</v>
      </c>
      <c r="Q201" s="150">
        <f t="shared" si="31"/>
        <v>0</v>
      </c>
    </row>
    <row r="202" spans="1:20" s="47" customFormat="1" ht="16.5" customHeight="1" x14ac:dyDescent="0.3">
      <c r="A202" s="46"/>
      <c r="B202" s="232"/>
      <c r="C202" s="6" t="s">
        <v>25</v>
      </c>
      <c r="D202" s="180"/>
      <c r="E202" s="126">
        <v>190</v>
      </c>
      <c r="F202" s="126">
        <v>190</v>
      </c>
      <c r="G202" s="126">
        <v>30</v>
      </c>
      <c r="H202" s="126">
        <v>30</v>
      </c>
      <c r="I202" s="95">
        <v>27</v>
      </c>
      <c r="J202" s="126">
        <v>27</v>
      </c>
      <c r="K202" s="95">
        <v>29</v>
      </c>
      <c r="L202" s="82">
        <v>29</v>
      </c>
      <c r="M202" s="82">
        <v>104</v>
      </c>
      <c r="N202" s="82">
        <v>52</v>
      </c>
      <c r="O202" s="5"/>
      <c r="P202" s="149">
        <f t="shared" si="30"/>
        <v>190</v>
      </c>
      <c r="Q202" s="150">
        <f t="shared" si="31"/>
        <v>138</v>
      </c>
    </row>
    <row r="203" spans="1:20" s="47" customFormat="1" ht="20.25" customHeight="1" x14ac:dyDescent="0.3">
      <c r="A203" s="46"/>
      <c r="B203" s="232"/>
      <c r="C203" s="6" t="s">
        <v>26</v>
      </c>
      <c r="D203" s="180"/>
      <c r="E203" s="82"/>
      <c r="F203" s="82"/>
      <c r="G203" s="82"/>
      <c r="H203" s="82"/>
      <c r="I203" s="95"/>
      <c r="J203" s="82"/>
      <c r="K203" s="95"/>
      <c r="L203" s="82"/>
      <c r="M203" s="82"/>
      <c r="N203" s="54"/>
      <c r="O203" s="59"/>
      <c r="P203" s="149">
        <f t="shared" si="30"/>
        <v>0</v>
      </c>
      <c r="Q203" s="150">
        <f t="shared" si="31"/>
        <v>0</v>
      </c>
    </row>
    <row r="204" spans="1:20" s="47" customFormat="1" ht="66.75" customHeight="1" thickBot="1" x14ac:dyDescent="0.35">
      <c r="A204" s="46"/>
      <c r="B204" s="196" t="s">
        <v>2</v>
      </c>
      <c r="C204" s="18" t="s">
        <v>21</v>
      </c>
      <c r="D204" s="18"/>
      <c r="E204" s="64">
        <f t="shared" ref="E204:K204" si="34">E206</f>
        <v>1050</v>
      </c>
      <c r="F204" s="64">
        <f t="shared" si="34"/>
        <v>1050</v>
      </c>
      <c r="G204" s="64">
        <f t="shared" si="34"/>
        <v>30</v>
      </c>
      <c r="H204" s="64">
        <f t="shared" si="34"/>
        <v>30</v>
      </c>
      <c r="I204" s="64">
        <f t="shared" si="34"/>
        <v>287.8</v>
      </c>
      <c r="J204" s="64">
        <f t="shared" si="34"/>
        <v>287.8</v>
      </c>
      <c r="K204" s="63">
        <f t="shared" si="34"/>
        <v>29</v>
      </c>
      <c r="L204" s="63">
        <f>L206</f>
        <v>29</v>
      </c>
      <c r="M204" s="63">
        <f>M206</f>
        <v>703.2</v>
      </c>
      <c r="N204" s="63">
        <f>N206</f>
        <v>392.7</v>
      </c>
      <c r="O204" s="49">
        <f>(H204+J204+L204+N204)*100/E204</f>
        <v>70.428571428571431</v>
      </c>
      <c r="P204" s="149">
        <f t="shared" si="30"/>
        <v>1050</v>
      </c>
      <c r="Q204" s="150">
        <f t="shared" si="31"/>
        <v>739.5</v>
      </c>
    </row>
    <row r="205" spans="1:20" s="47" customFormat="1" ht="18.75" customHeight="1" thickBot="1" x14ac:dyDescent="0.35">
      <c r="A205" s="46"/>
      <c r="B205" s="232"/>
      <c r="C205" s="18" t="s">
        <v>24</v>
      </c>
      <c r="D205" s="18"/>
      <c r="E205" s="66"/>
      <c r="F205" s="66"/>
      <c r="G205" s="66"/>
      <c r="H205" s="66"/>
      <c r="I205" s="121"/>
      <c r="J205" s="127"/>
      <c r="K205" s="121"/>
      <c r="L205" s="69"/>
      <c r="M205" s="69"/>
      <c r="N205" s="68"/>
      <c r="O205" s="49"/>
      <c r="P205" s="149">
        <f t="shared" si="30"/>
        <v>0</v>
      </c>
      <c r="Q205" s="150">
        <f t="shared" si="31"/>
        <v>0</v>
      </c>
    </row>
    <row r="206" spans="1:20" s="47" customFormat="1" ht="18" customHeight="1" thickBot="1" x14ac:dyDescent="0.35">
      <c r="A206" s="46"/>
      <c r="B206" s="232"/>
      <c r="C206" s="18" t="s">
        <v>25</v>
      </c>
      <c r="D206" s="18"/>
      <c r="E206" s="64">
        <f t="shared" ref="E206:N206" si="35">E194+E198+E202</f>
        <v>1050</v>
      </c>
      <c r="F206" s="64">
        <f t="shared" si="35"/>
        <v>1050</v>
      </c>
      <c r="G206" s="64">
        <f t="shared" si="35"/>
        <v>30</v>
      </c>
      <c r="H206" s="64">
        <f t="shared" si="35"/>
        <v>30</v>
      </c>
      <c r="I206" s="64">
        <f t="shared" si="35"/>
        <v>287.8</v>
      </c>
      <c r="J206" s="64">
        <f t="shared" si="35"/>
        <v>287.8</v>
      </c>
      <c r="K206" s="63">
        <f t="shared" si="35"/>
        <v>29</v>
      </c>
      <c r="L206" s="63">
        <f t="shared" si="35"/>
        <v>29</v>
      </c>
      <c r="M206" s="63">
        <f>M194+M198+M202</f>
        <v>703.2</v>
      </c>
      <c r="N206" s="63">
        <f t="shared" si="35"/>
        <v>392.7</v>
      </c>
      <c r="O206" s="49"/>
      <c r="P206" s="149">
        <f t="shared" si="30"/>
        <v>1050</v>
      </c>
      <c r="Q206" s="150">
        <f t="shared" si="31"/>
        <v>739.5</v>
      </c>
    </row>
    <row r="207" spans="1:20" s="47" customFormat="1" ht="24.75" customHeight="1" thickBot="1" x14ac:dyDescent="0.35">
      <c r="A207" s="46"/>
      <c r="B207" s="232"/>
      <c r="C207" s="19" t="s">
        <v>26</v>
      </c>
      <c r="D207" s="19"/>
      <c r="E207" s="66"/>
      <c r="F207" s="66"/>
      <c r="G207" s="66"/>
      <c r="H207" s="66"/>
      <c r="I207" s="121"/>
      <c r="J207" s="127"/>
      <c r="K207" s="69"/>
      <c r="L207" s="69"/>
      <c r="M207" s="69"/>
      <c r="N207" s="68"/>
      <c r="O207" s="49"/>
      <c r="P207" s="149">
        <f t="shared" si="30"/>
        <v>0</v>
      </c>
      <c r="Q207" s="150">
        <f t="shared" si="31"/>
        <v>0</v>
      </c>
    </row>
    <row r="208" spans="1:20" s="47" customFormat="1" ht="48.75" customHeight="1" x14ac:dyDescent="0.3">
      <c r="A208" s="46"/>
      <c r="B208" s="233" t="s">
        <v>83</v>
      </c>
      <c r="C208" s="12" t="s">
        <v>23</v>
      </c>
      <c r="D208" s="180"/>
      <c r="E208" s="126"/>
      <c r="F208" s="126"/>
      <c r="G208" s="126"/>
      <c r="H208" s="126"/>
      <c r="I208" s="95"/>
      <c r="J208" s="95"/>
      <c r="K208" s="95"/>
      <c r="L208" s="95"/>
      <c r="M208" s="54"/>
      <c r="N208" s="54"/>
      <c r="O208" s="59"/>
      <c r="P208" s="149">
        <f t="shared" si="30"/>
        <v>0</v>
      </c>
      <c r="Q208" s="150">
        <f t="shared" si="31"/>
        <v>0</v>
      </c>
    </row>
    <row r="209" spans="1:20" s="47" customFormat="1" ht="15.75" customHeight="1" x14ac:dyDescent="0.3">
      <c r="A209" s="46"/>
      <c r="B209" s="232"/>
      <c r="C209" s="6" t="s">
        <v>24</v>
      </c>
      <c r="D209" s="180"/>
      <c r="E209" s="82"/>
      <c r="F209" s="82"/>
      <c r="G209" s="82"/>
      <c r="H209" s="82"/>
      <c r="I209" s="95"/>
      <c r="J209" s="95"/>
      <c r="K209" s="95"/>
      <c r="L209" s="95"/>
      <c r="M209" s="54"/>
      <c r="N209" s="54"/>
      <c r="O209" s="59"/>
      <c r="P209" s="149">
        <f t="shared" si="30"/>
        <v>0</v>
      </c>
      <c r="Q209" s="150">
        <f t="shared" si="31"/>
        <v>0</v>
      </c>
    </row>
    <row r="210" spans="1:20" s="47" customFormat="1" ht="15.75" customHeight="1" x14ac:dyDescent="0.3">
      <c r="A210" s="46"/>
      <c r="B210" s="232"/>
      <c r="C210" s="6" t="s">
        <v>25</v>
      </c>
      <c r="D210" s="180"/>
      <c r="E210" s="126">
        <v>55</v>
      </c>
      <c r="F210" s="126">
        <v>55</v>
      </c>
      <c r="G210" s="126"/>
      <c r="H210" s="126"/>
      <c r="I210" s="95">
        <v>12</v>
      </c>
      <c r="J210" s="95">
        <v>12</v>
      </c>
      <c r="K210" s="95">
        <v>12.5</v>
      </c>
      <c r="L210" s="95">
        <v>12.5</v>
      </c>
      <c r="M210" s="54">
        <v>30.5</v>
      </c>
      <c r="N210" s="54">
        <v>30</v>
      </c>
      <c r="O210" s="59"/>
      <c r="P210" s="149">
        <f t="shared" si="30"/>
        <v>55</v>
      </c>
      <c r="Q210" s="150">
        <f t="shared" si="31"/>
        <v>54.5</v>
      </c>
    </row>
    <row r="211" spans="1:20" s="47" customFormat="1" ht="16.5" customHeight="1" x14ac:dyDescent="0.3">
      <c r="A211" s="46"/>
      <c r="B211" s="232"/>
      <c r="C211" s="6" t="s">
        <v>26</v>
      </c>
      <c r="D211" s="180"/>
      <c r="E211" s="82"/>
      <c r="F211" s="82"/>
      <c r="G211" s="82"/>
      <c r="H211" s="82"/>
      <c r="I211" s="95"/>
      <c r="J211" s="95"/>
      <c r="K211" s="95"/>
      <c r="L211" s="95"/>
      <c r="M211" s="54"/>
      <c r="N211" s="54"/>
      <c r="O211" s="59"/>
      <c r="P211" s="149">
        <f t="shared" si="30"/>
        <v>0</v>
      </c>
      <c r="Q211" s="150">
        <f t="shared" si="31"/>
        <v>0</v>
      </c>
    </row>
    <row r="212" spans="1:20" s="47" customFormat="1" ht="40.5" customHeight="1" x14ac:dyDescent="0.3">
      <c r="A212" s="46"/>
      <c r="B212" s="232"/>
      <c r="C212" s="16" t="s">
        <v>71</v>
      </c>
      <c r="D212" s="184"/>
      <c r="E212" s="126"/>
      <c r="F212" s="126"/>
      <c r="G212" s="126"/>
      <c r="H212" s="126"/>
      <c r="I212" s="95"/>
      <c r="J212" s="95"/>
      <c r="K212" s="95"/>
      <c r="L212" s="95"/>
      <c r="M212" s="95"/>
      <c r="N212" s="54"/>
      <c r="O212" s="59"/>
      <c r="P212" s="149">
        <f t="shared" si="30"/>
        <v>0</v>
      </c>
      <c r="Q212" s="150">
        <f t="shared" si="31"/>
        <v>0</v>
      </c>
    </row>
    <row r="213" spans="1:20" s="47" customFormat="1" ht="16.5" customHeight="1" x14ac:dyDescent="0.3">
      <c r="A213" s="46"/>
      <c r="B213" s="232"/>
      <c r="C213" s="6" t="s">
        <v>24</v>
      </c>
      <c r="D213" s="180"/>
      <c r="E213" s="82"/>
      <c r="F213" s="82"/>
      <c r="G213" s="82"/>
      <c r="H213" s="82"/>
      <c r="I213" s="95"/>
      <c r="J213" s="95"/>
      <c r="K213" s="95"/>
      <c r="L213" s="95"/>
      <c r="M213" s="54"/>
      <c r="N213" s="54"/>
      <c r="O213" s="59"/>
      <c r="P213" s="149">
        <f t="shared" si="30"/>
        <v>0</v>
      </c>
      <c r="Q213" s="150">
        <f t="shared" si="31"/>
        <v>0</v>
      </c>
    </row>
    <row r="214" spans="1:20" s="47" customFormat="1" ht="16.5" customHeight="1" x14ac:dyDescent="0.3">
      <c r="A214" s="46"/>
      <c r="B214" s="232"/>
      <c r="C214" s="6" t="s">
        <v>25</v>
      </c>
      <c r="D214" s="180"/>
      <c r="E214" s="126">
        <v>15</v>
      </c>
      <c r="F214" s="126">
        <v>15</v>
      </c>
      <c r="G214" s="126"/>
      <c r="H214" s="126"/>
      <c r="I214" s="95"/>
      <c r="J214" s="95"/>
      <c r="K214" s="95">
        <v>0</v>
      </c>
      <c r="L214" s="95"/>
      <c r="M214" s="95">
        <v>15</v>
      </c>
      <c r="N214" s="54"/>
      <c r="O214" s="59"/>
      <c r="P214" s="149">
        <f t="shared" si="30"/>
        <v>15</v>
      </c>
      <c r="Q214" s="150">
        <f t="shared" si="31"/>
        <v>0</v>
      </c>
    </row>
    <row r="215" spans="1:20" s="47" customFormat="1" ht="18.75" customHeight="1" x14ac:dyDescent="0.3">
      <c r="A215" s="46"/>
      <c r="B215" s="232"/>
      <c r="C215" s="6" t="s">
        <v>26</v>
      </c>
      <c r="D215" s="180"/>
      <c r="E215" s="126"/>
      <c r="F215" s="126"/>
      <c r="G215" s="126"/>
      <c r="H215" s="126"/>
      <c r="I215" s="95"/>
      <c r="J215" s="95"/>
      <c r="K215" s="95"/>
      <c r="L215" s="82"/>
      <c r="M215" s="95"/>
      <c r="N215" s="54"/>
      <c r="O215" s="59"/>
      <c r="P215" s="149">
        <f t="shared" si="30"/>
        <v>0</v>
      </c>
      <c r="Q215" s="150">
        <f t="shared" si="31"/>
        <v>0</v>
      </c>
    </row>
    <row r="216" spans="1:20" s="47" customFormat="1" ht="23.25" customHeight="1" x14ac:dyDescent="0.3">
      <c r="A216" s="46"/>
      <c r="B216" s="232"/>
      <c r="C216" s="12" t="s">
        <v>72</v>
      </c>
      <c r="D216" s="180"/>
      <c r="E216" s="126"/>
      <c r="F216" s="126"/>
      <c r="G216" s="126"/>
      <c r="H216" s="126"/>
      <c r="I216" s="95"/>
      <c r="J216" s="95"/>
      <c r="K216" s="95"/>
      <c r="L216" s="82"/>
      <c r="M216" s="95"/>
      <c r="N216" s="54"/>
      <c r="O216" s="59"/>
      <c r="P216" s="149">
        <f t="shared" ref="P216:P271" si="36">G216+I216+K216+M216</f>
        <v>0</v>
      </c>
      <c r="Q216" s="150">
        <f t="shared" ref="Q216:Q271" si="37">H216+J216+L216+N216</f>
        <v>0</v>
      </c>
    </row>
    <row r="217" spans="1:20" s="47" customFormat="1" ht="14.25" customHeight="1" x14ac:dyDescent="0.3">
      <c r="A217" s="46"/>
      <c r="B217" s="232"/>
      <c r="C217" s="6" t="s">
        <v>24</v>
      </c>
      <c r="D217" s="180"/>
      <c r="E217" s="126"/>
      <c r="F217" s="126"/>
      <c r="G217" s="126"/>
      <c r="H217" s="126"/>
      <c r="I217" s="95"/>
      <c r="J217" s="95"/>
      <c r="K217" s="95"/>
      <c r="L217" s="82"/>
      <c r="M217" s="95"/>
      <c r="N217" s="54"/>
      <c r="O217" s="59"/>
      <c r="P217" s="149">
        <f t="shared" si="36"/>
        <v>0</v>
      </c>
      <c r="Q217" s="150">
        <f t="shared" si="37"/>
        <v>0</v>
      </c>
    </row>
    <row r="218" spans="1:20" s="47" customFormat="1" ht="14.25" customHeight="1" x14ac:dyDescent="0.3">
      <c r="A218" s="46"/>
      <c r="B218" s="232"/>
      <c r="C218" s="6" t="s">
        <v>25</v>
      </c>
      <c r="D218" s="180"/>
      <c r="E218" s="126">
        <v>80</v>
      </c>
      <c r="F218" s="126">
        <v>80</v>
      </c>
      <c r="G218" s="126">
        <v>29.5</v>
      </c>
      <c r="H218" s="126">
        <v>29.5</v>
      </c>
      <c r="I218" s="95"/>
      <c r="J218" s="95"/>
      <c r="K218" s="95">
        <v>37</v>
      </c>
      <c r="L218" s="82">
        <v>37</v>
      </c>
      <c r="M218" s="95">
        <v>13.5</v>
      </c>
      <c r="N218" s="54"/>
      <c r="O218" s="59"/>
      <c r="P218" s="149">
        <f t="shared" si="36"/>
        <v>80</v>
      </c>
      <c r="Q218" s="150">
        <f t="shared" si="37"/>
        <v>66.5</v>
      </c>
    </row>
    <row r="219" spans="1:20" s="47" customFormat="1" ht="14.25" customHeight="1" x14ac:dyDescent="0.3">
      <c r="A219" s="46"/>
      <c r="B219" s="232"/>
      <c r="C219" s="6" t="s">
        <v>26</v>
      </c>
      <c r="D219" s="180"/>
      <c r="E219" s="126"/>
      <c r="F219" s="126"/>
      <c r="G219" s="126"/>
      <c r="H219" s="126"/>
      <c r="I219" s="95"/>
      <c r="J219" s="95"/>
      <c r="K219" s="95"/>
      <c r="L219" s="82"/>
      <c r="M219" s="95"/>
      <c r="N219" s="54"/>
      <c r="O219" s="59"/>
      <c r="P219" s="151">
        <f t="shared" si="36"/>
        <v>0</v>
      </c>
      <c r="Q219" s="152">
        <f t="shared" si="37"/>
        <v>0</v>
      </c>
    </row>
    <row r="220" spans="1:20" ht="39.75" customHeight="1" thickBot="1" x14ac:dyDescent="0.35">
      <c r="A220" s="203">
        <v>6</v>
      </c>
      <c r="B220" s="196" t="s">
        <v>2</v>
      </c>
      <c r="C220" s="18" t="s">
        <v>21</v>
      </c>
      <c r="D220" s="176"/>
      <c r="E220" s="121">
        <f>E222+E223</f>
        <v>150</v>
      </c>
      <c r="F220" s="121">
        <f>F222+F223</f>
        <v>150</v>
      </c>
      <c r="G220" s="121">
        <f t="shared" ref="G220:N220" si="38">G222</f>
        <v>29.5</v>
      </c>
      <c r="H220" s="121">
        <f t="shared" si="38"/>
        <v>29.5</v>
      </c>
      <c r="I220" s="129">
        <f t="shared" si="38"/>
        <v>12</v>
      </c>
      <c r="J220" s="129">
        <f t="shared" si="38"/>
        <v>12</v>
      </c>
      <c r="K220" s="129">
        <f t="shared" si="38"/>
        <v>49.5</v>
      </c>
      <c r="L220" s="121">
        <f t="shared" si="38"/>
        <v>49.5</v>
      </c>
      <c r="M220" s="129">
        <f t="shared" si="38"/>
        <v>59</v>
      </c>
      <c r="N220" s="68">
        <f t="shared" si="38"/>
        <v>30</v>
      </c>
      <c r="O220" s="121">
        <f>(H220+J220+L220+N220)*100/E220</f>
        <v>80.666666666666671</v>
      </c>
      <c r="P220" s="149">
        <f t="shared" si="36"/>
        <v>150</v>
      </c>
      <c r="Q220" s="150">
        <f t="shared" si="37"/>
        <v>121</v>
      </c>
      <c r="R220" s="3"/>
      <c r="S220" s="3"/>
      <c r="T220" s="3"/>
    </row>
    <row r="221" spans="1:20" ht="21" customHeight="1" thickBot="1" x14ac:dyDescent="0.35">
      <c r="A221" s="204"/>
      <c r="B221" s="232"/>
      <c r="C221" s="18" t="s">
        <v>24</v>
      </c>
      <c r="D221" s="18"/>
      <c r="E221" s="66"/>
      <c r="F221" s="66"/>
      <c r="G221" s="121"/>
      <c r="H221" s="121"/>
      <c r="I221" s="129"/>
      <c r="J221" s="129"/>
      <c r="K221" s="129"/>
      <c r="L221" s="121"/>
      <c r="M221" s="121"/>
      <c r="N221" s="68"/>
      <c r="O221" s="49"/>
      <c r="P221" s="149">
        <f t="shared" si="36"/>
        <v>0</v>
      </c>
      <c r="Q221" s="150">
        <f t="shared" si="37"/>
        <v>0</v>
      </c>
      <c r="R221" s="3"/>
      <c r="S221" s="3"/>
      <c r="T221" s="3"/>
    </row>
    <row r="222" spans="1:20" ht="16.5" customHeight="1" thickBot="1" x14ac:dyDescent="0.35">
      <c r="A222" s="204"/>
      <c r="B222" s="232"/>
      <c r="C222" s="18" t="s">
        <v>25</v>
      </c>
      <c r="D222" s="18"/>
      <c r="E222" s="64">
        <f t="shared" ref="E222:N222" si="39">E210+E214+E218</f>
        <v>150</v>
      </c>
      <c r="F222" s="64">
        <f t="shared" si="39"/>
        <v>150</v>
      </c>
      <c r="G222" s="64">
        <f t="shared" si="39"/>
        <v>29.5</v>
      </c>
      <c r="H222" s="121">
        <f t="shared" si="39"/>
        <v>29.5</v>
      </c>
      <c r="I222" s="129">
        <f t="shared" si="39"/>
        <v>12</v>
      </c>
      <c r="J222" s="129">
        <f t="shared" si="39"/>
        <v>12</v>
      </c>
      <c r="K222" s="129">
        <f t="shared" si="39"/>
        <v>49.5</v>
      </c>
      <c r="L222" s="121">
        <f t="shared" si="39"/>
        <v>49.5</v>
      </c>
      <c r="M222" s="121">
        <f t="shared" si="39"/>
        <v>59</v>
      </c>
      <c r="N222" s="68">
        <f t="shared" si="39"/>
        <v>30</v>
      </c>
      <c r="O222" s="49"/>
      <c r="P222" s="149">
        <f t="shared" si="36"/>
        <v>150</v>
      </c>
      <c r="Q222" s="150">
        <f t="shared" si="37"/>
        <v>121</v>
      </c>
      <c r="R222" s="3"/>
      <c r="S222" s="3"/>
      <c r="T222" s="3"/>
    </row>
    <row r="223" spans="1:20" ht="18.75" customHeight="1" thickBot="1" x14ac:dyDescent="0.35">
      <c r="A223" s="205"/>
      <c r="B223" s="232"/>
      <c r="C223" s="19" t="s">
        <v>26</v>
      </c>
      <c r="D223" s="19"/>
      <c r="E223" s="64"/>
      <c r="F223" s="64"/>
      <c r="G223" s="121"/>
      <c r="H223" s="121"/>
      <c r="I223" s="129"/>
      <c r="J223" s="129"/>
      <c r="K223" s="121"/>
      <c r="L223" s="121"/>
      <c r="M223" s="121"/>
      <c r="N223" s="68"/>
      <c r="O223" s="49"/>
      <c r="P223" s="149">
        <f t="shared" si="36"/>
        <v>0</v>
      </c>
      <c r="Q223" s="150">
        <f t="shared" si="37"/>
        <v>0</v>
      </c>
      <c r="R223" s="3"/>
      <c r="S223" s="3"/>
      <c r="T223" s="3"/>
    </row>
    <row r="224" spans="1:20" ht="85.5" customHeight="1" x14ac:dyDescent="0.3">
      <c r="A224" s="203"/>
      <c r="B224" s="233" t="s">
        <v>84</v>
      </c>
      <c r="C224" s="22" t="s">
        <v>92</v>
      </c>
      <c r="D224" s="180"/>
      <c r="E224" s="90">
        <f>E226+E227</f>
        <v>900</v>
      </c>
      <c r="F224" s="90">
        <f>F226+F227</f>
        <v>900</v>
      </c>
      <c r="G224" s="90">
        <f>G226+G227</f>
        <v>388.79</v>
      </c>
      <c r="H224" s="90">
        <f>H231+H235</f>
        <v>388.79</v>
      </c>
      <c r="I224" s="90">
        <f>I226+I227</f>
        <v>299.8</v>
      </c>
      <c r="J224" s="90">
        <f>J226</f>
        <v>299.8</v>
      </c>
      <c r="K224" s="90">
        <f>K226+K227</f>
        <v>98</v>
      </c>
      <c r="L224" s="90">
        <f>L226</f>
        <v>98</v>
      </c>
      <c r="M224" s="90">
        <f>M226</f>
        <v>113.41</v>
      </c>
      <c r="N224" s="90">
        <f>N226</f>
        <v>0</v>
      </c>
      <c r="O224" s="60"/>
      <c r="P224" s="149">
        <f t="shared" si="36"/>
        <v>900</v>
      </c>
      <c r="Q224" s="150">
        <f t="shared" si="37"/>
        <v>786.59</v>
      </c>
      <c r="R224" s="3"/>
      <c r="S224" s="3"/>
      <c r="T224" s="3"/>
    </row>
    <row r="225" spans="1:20" ht="16.5" customHeight="1" x14ac:dyDescent="0.3">
      <c r="A225" s="204"/>
      <c r="B225" s="244"/>
      <c r="C225" s="6" t="s">
        <v>24</v>
      </c>
      <c r="D225" s="180"/>
      <c r="E225" s="92"/>
      <c r="F225" s="92"/>
      <c r="G225" s="92"/>
      <c r="H225" s="92"/>
      <c r="I225" s="92"/>
      <c r="J225" s="92"/>
      <c r="K225" s="92"/>
      <c r="L225" s="92"/>
      <c r="M225" s="92"/>
      <c r="N225" s="117"/>
      <c r="O225" s="59"/>
      <c r="P225" s="149">
        <f t="shared" si="36"/>
        <v>0</v>
      </c>
      <c r="Q225" s="150">
        <f t="shared" si="37"/>
        <v>0</v>
      </c>
      <c r="R225" s="3"/>
      <c r="S225" s="3"/>
      <c r="T225" s="3"/>
    </row>
    <row r="226" spans="1:20" ht="16.5" customHeight="1" x14ac:dyDescent="0.3">
      <c r="A226" s="204"/>
      <c r="B226" s="244"/>
      <c r="C226" s="6" t="s">
        <v>25</v>
      </c>
      <c r="D226" s="180"/>
      <c r="E226" s="92">
        <f t="shared" ref="E226:J226" si="40">E231+E235</f>
        <v>900</v>
      </c>
      <c r="F226" s="92">
        <f t="shared" si="40"/>
        <v>900</v>
      </c>
      <c r="G226" s="92">
        <f t="shared" si="40"/>
        <v>388.79</v>
      </c>
      <c r="H226" s="92">
        <f t="shared" si="40"/>
        <v>388.79</v>
      </c>
      <c r="I226" s="92">
        <f t="shared" si="40"/>
        <v>299.8</v>
      </c>
      <c r="J226" s="92">
        <f t="shared" si="40"/>
        <v>299.8</v>
      </c>
      <c r="K226" s="95">
        <f>K231</f>
        <v>98</v>
      </c>
      <c r="L226" s="92">
        <f>L231+L235</f>
        <v>98</v>
      </c>
      <c r="M226" s="92">
        <f>M231+M235</f>
        <v>113.41</v>
      </c>
      <c r="N226" s="117">
        <f>N231+N235</f>
        <v>0</v>
      </c>
      <c r="O226" s="59"/>
      <c r="P226" s="149">
        <f t="shared" si="36"/>
        <v>900</v>
      </c>
      <c r="Q226" s="150">
        <f t="shared" si="37"/>
        <v>786.59</v>
      </c>
      <c r="R226" s="3"/>
      <c r="S226" s="3"/>
      <c r="T226" s="3"/>
    </row>
    <row r="227" spans="1:20" ht="16.5" customHeight="1" x14ac:dyDescent="0.3">
      <c r="A227" s="205"/>
      <c r="B227" s="244"/>
      <c r="C227" s="6" t="s">
        <v>58</v>
      </c>
      <c r="D227" s="180"/>
      <c r="E227" s="92"/>
      <c r="F227" s="92"/>
      <c r="G227" s="92"/>
      <c r="H227" s="92"/>
      <c r="I227" s="92"/>
      <c r="J227" s="92"/>
      <c r="K227" s="95"/>
      <c r="L227" s="92"/>
      <c r="M227" s="92"/>
      <c r="N227" s="117"/>
      <c r="O227" s="59"/>
      <c r="P227" s="149">
        <f t="shared" si="36"/>
        <v>0</v>
      </c>
      <c r="Q227" s="150">
        <f t="shared" si="37"/>
        <v>0</v>
      </c>
      <c r="R227" s="3"/>
      <c r="S227" s="3"/>
      <c r="T227" s="3"/>
    </row>
    <row r="228" spans="1:20" ht="48.75" customHeight="1" x14ac:dyDescent="0.3">
      <c r="A228" s="204"/>
      <c r="B228" s="244"/>
      <c r="C228" s="6" t="s">
        <v>26</v>
      </c>
      <c r="D228" s="180"/>
      <c r="E228" s="92"/>
      <c r="F228" s="92"/>
      <c r="G228" s="92"/>
      <c r="H228" s="92"/>
      <c r="I228" s="92"/>
      <c r="J228" s="92"/>
      <c r="K228" s="92"/>
      <c r="L228" s="92"/>
      <c r="M228" s="92"/>
      <c r="N228" s="117"/>
      <c r="O228" s="59"/>
      <c r="P228" s="149">
        <f t="shared" si="36"/>
        <v>0</v>
      </c>
      <c r="Q228" s="150">
        <f t="shared" si="37"/>
        <v>0</v>
      </c>
      <c r="R228" s="3"/>
      <c r="S228" s="3"/>
      <c r="T228" s="3"/>
    </row>
    <row r="229" spans="1:20" ht="32.25" customHeight="1" x14ac:dyDescent="0.3">
      <c r="A229" s="204"/>
      <c r="B229" s="244"/>
      <c r="C229" s="12" t="s">
        <v>35</v>
      </c>
      <c r="D229" s="180"/>
      <c r="E229" s="92"/>
      <c r="F229" s="92"/>
      <c r="G229" s="92"/>
      <c r="H229" s="92"/>
      <c r="I229" s="92"/>
      <c r="J229" s="130"/>
      <c r="K229" s="130"/>
      <c r="L229" s="92"/>
      <c r="M229" s="92"/>
      <c r="N229" s="117"/>
      <c r="O229" s="59"/>
      <c r="P229" s="151">
        <f t="shared" si="36"/>
        <v>0</v>
      </c>
      <c r="Q229" s="153">
        <f t="shared" si="37"/>
        <v>0</v>
      </c>
      <c r="R229" s="3"/>
      <c r="S229" s="3"/>
      <c r="T229" s="3"/>
    </row>
    <row r="230" spans="1:20" ht="18" customHeight="1" x14ac:dyDescent="0.3">
      <c r="A230" s="204"/>
      <c r="B230" s="244"/>
      <c r="C230" s="6" t="s">
        <v>24</v>
      </c>
      <c r="D230" s="180"/>
      <c r="E230" s="92"/>
      <c r="F230" s="92"/>
      <c r="G230" s="92"/>
      <c r="H230" s="92"/>
      <c r="I230" s="92"/>
      <c r="J230" s="130"/>
      <c r="K230" s="130"/>
      <c r="L230" s="92"/>
      <c r="M230" s="92"/>
      <c r="N230" s="117"/>
      <c r="O230" s="59"/>
      <c r="P230" s="151">
        <f t="shared" si="36"/>
        <v>0</v>
      </c>
      <c r="Q230" s="152">
        <f t="shared" si="37"/>
        <v>0</v>
      </c>
      <c r="R230" s="3"/>
      <c r="S230" s="3"/>
      <c r="T230" s="3"/>
    </row>
    <row r="231" spans="1:20" ht="18.75" customHeight="1" x14ac:dyDescent="0.3">
      <c r="A231" s="204"/>
      <c r="B231" s="244"/>
      <c r="C231" s="6" t="s">
        <v>25</v>
      </c>
      <c r="D231" s="180"/>
      <c r="E231" s="92">
        <v>500</v>
      </c>
      <c r="F231" s="92">
        <v>500</v>
      </c>
      <c r="G231" s="92">
        <v>99.99</v>
      </c>
      <c r="H231" s="92">
        <v>99.99</v>
      </c>
      <c r="I231" s="92">
        <v>299.8</v>
      </c>
      <c r="J231" s="130">
        <v>299.8</v>
      </c>
      <c r="K231" s="130">
        <v>98</v>
      </c>
      <c r="L231" s="92">
        <v>98</v>
      </c>
      <c r="M231" s="92">
        <v>2.21</v>
      </c>
      <c r="N231" s="117"/>
      <c r="O231" s="59"/>
      <c r="P231" s="149">
        <f t="shared" si="36"/>
        <v>500</v>
      </c>
      <c r="Q231" s="150">
        <f t="shared" si="37"/>
        <v>497.79</v>
      </c>
      <c r="R231" s="3"/>
      <c r="S231" s="3"/>
      <c r="T231" s="3"/>
    </row>
    <row r="232" spans="1:20" ht="39" customHeight="1" x14ac:dyDescent="0.3">
      <c r="A232" s="204"/>
      <c r="B232" s="244"/>
      <c r="C232" s="6" t="s">
        <v>26</v>
      </c>
      <c r="D232" s="180"/>
      <c r="E232" s="92"/>
      <c r="F232" s="92"/>
      <c r="G232" s="92"/>
      <c r="H232" s="92"/>
      <c r="I232" s="92"/>
      <c r="J232" s="130"/>
      <c r="K232" s="130"/>
      <c r="L232" s="92"/>
      <c r="M232" s="92"/>
      <c r="N232" s="117"/>
      <c r="O232" s="59"/>
      <c r="P232" s="151">
        <f t="shared" si="36"/>
        <v>0</v>
      </c>
      <c r="Q232" s="152">
        <f t="shared" si="37"/>
        <v>0</v>
      </c>
      <c r="R232" s="3"/>
      <c r="S232" s="3"/>
      <c r="T232" s="3"/>
    </row>
    <row r="233" spans="1:20" ht="24.75" customHeight="1" x14ac:dyDescent="0.3">
      <c r="A233" s="204"/>
      <c r="B233" s="244"/>
      <c r="C233" s="12" t="s">
        <v>36</v>
      </c>
      <c r="D233" s="180"/>
      <c r="E233" s="92"/>
      <c r="F233" s="92"/>
      <c r="G233" s="92"/>
      <c r="H233" s="92"/>
      <c r="I233" s="92"/>
      <c r="J233" s="130"/>
      <c r="K233" s="130"/>
      <c r="L233" s="92"/>
      <c r="M233" s="92"/>
      <c r="N233" s="117"/>
      <c r="O233" s="59"/>
      <c r="P233" s="149">
        <f t="shared" si="36"/>
        <v>0</v>
      </c>
      <c r="Q233" s="150">
        <f t="shared" si="37"/>
        <v>0</v>
      </c>
      <c r="R233" s="3"/>
      <c r="S233" s="3"/>
      <c r="T233" s="3"/>
    </row>
    <row r="234" spans="1:20" ht="15.75" customHeight="1" x14ac:dyDescent="0.3">
      <c r="A234" s="204"/>
      <c r="B234" s="244"/>
      <c r="C234" s="6" t="s">
        <v>24</v>
      </c>
      <c r="D234" s="180"/>
      <c r="E234" s="92"/>
      <c r="F234" s="92"/>
      <c r="G234" s="92"/>
      <c r="H234" s="92"/>
      <c r="I234" s="92"/>
      <c r="J234" s="130"/>
      <c r="K234" s="130"/>
      <c r="L234" s="92"/>
      <c r="M234" s="92"/>
      <c r="N234" s="117"/>
      <c r="O234" s="59"/>
      <c r="P234" s="149">
        <f t="shared" si="36"/>
        <v>0</v>
      </c>
      <c r="Q234" s="150">
        <f t="shared" si="37"/>
        <v>0</v>
      </c>
      <c r="R234" s="3"/>
      <c r="S234" s="3"/>
      <c r="T234" s="3"/>
    </row>
    <row r="235" spans="1:20" ht="15" customHeight="1" x14ac:dyDescent="0.3">
      <c r="A235" s="204"/>
      <c r="B235" s="244"/>
      <c r="C235" s="6" t="s">
        <v>25</v>
      </c>
      <c r="D235" s="180"/>
      <c r="E235" s="92">
        <v>400</v>
      </c>
      <c r="F235" s="92">
        <v>400</v>
      </c>
      <c r="G235" s="92">
        <v>288.8</v>
      </c>
      <c r="H235" s="92">
        <v>288.8</v>
      </c>
      <c r="I235" s="92"/>
      <c r="J235" s="130"/>
      <c r="K235" s="130"/>
      <c r="L235" s="92"/>
      <c r="M235" s="92">
        <v>111.2</v>
      </c>
      <c r="N235" s="117"/>
      <c r="O235" s="59"/>
      <c r="P235" s="149">
        <f t="shared" si="36"/>
        <v>400</v>
      </c>
      <c r="Q235" s="150">
        <f t="shared" si="37"/>
        <v>288.8</v>
      </c>
      <c r="R235" s="3"/>
      <c r="S235" s="3"/>
      <c r="T235" s="3"/>
    </row>
    <row r="236" spans="1:20" ht="33.75" customHeight="1" x14ac:dyDescent="0.3">
      <c r="A236" s="204"/>
      <c r="B236" s="244"/>
      <c r="C236" s="6" t="s">
        <v>26</v>
      </c>
      <c r="D236" s="180"/>
      <c r="E236" s="92"/>
      <c r="F236" s="92"/>
      <c r="G236" s="92"/>
      <c r="H236" s="92"/>
      <c r="I236" s="92"/>
      <c r="J236" s="92"/>
      <c r="K236" s="92"/>
      <c r="L236" s="92"/>
      <c r="M236" s="92"/>
      <c r="N236" s="117"/>
      <c r="O236" s="59"/>
      <c r="P236" s="149">
        <f t="shared" si="36"/>
        <v>0</v>
      </c>
      <c r="Q236" s="150">
        <f t="shared" si="37"/>
        <v>0</v>
      </c>
      <c r="R236" s="3"/>
      <c r="S236" s="3"/>
      <c r="T236" s="3"/>
    </row>
    <row r="237" spans="1:20" ht="64.5" customHeight="1" x14ac:dyDescent="0.3">
      <c r="A237" s="204"/>
      <c r="B237" s="244"/>
      <c r="C237" s="22" t="s">
        <v>93</v>
      </c>
      <c r="D237" s="180"/>
      <c r="E237" s="90">
        <f>E239+E240</f>
        <v>2248</v>
      </c>
      <c r="F237" s="90">
        <f>F239+F240</f>
        <v>2248</v>
      </c>
      <c r="G237" s="90">
        <f t="shared" ref="G237:M237" si="41">G239</f>
        <v>527.30000000000007</v>
      </c>
      <c r="H237" s="89">
        <f t="shared" si="41"/>
        <v>527.30000000000007</v>
      </c>
      <c r="I237" s="90">
        <f t="shared" si="41"/>
        <v>527.9</v>
      </c>
      <c r="J237" s="90">
        <f t="shared" si="41"/>
        <v>527.9</v>
      </c>
      <c r="K237" s="90">
        <f t="shared" si="41"/>
        <v>472.3</v>
      </c>
      <c r="L237" s="89">
        <f t="shared" si="41"/>
        <v>472.3</v>
      </c>
      <c r="M237" s="90">
        <f t="shared" si="41"/>
        <v>720.5</v>
      </c>
      <c r="N237" s="89">
        <f>N239</f>
        <v>625.4</v>
      </c>
      <c r="O237" s="60"/>
      <c r="P237" s="149">
        <f t="shared" si="36"/>
        <v>2248</v>
      </c>
      <c r="Q237" s="150">
        <f t="shared" si="37"/>
        <v>2152.9</v>
      </c>
      <c r="R237" s="3"/>
      <c r="S237" s="3"/>
      <c r="T237" s="3"/>
    </row>
    <row r="238" spans="1:20" ht="21" customHeight="1" x14ac:dyDescent="0.3">
      <c r="A238" s="204"/>
      <c r="B238" s="244"/>
      <c r="C238" s="6" t="s">
        <v>24</v>
      </c>
      <c r="D238" s="180"/>
      <c r="E238" s="82"/>
      <c r="F238" s="82"/>
      <c r="G238" s="82"/>
      <c r="H238" s="82"/>
      <c r="I238" s="95"/>
      <c r="J238" s="95"/>
      <c r="K238" s="95"/>
      <c r="L238" s="82"/>
      <c r="M238" s="95"/>
      <c r="N238" s="70"/>
      <c r="O238" s="59"/>
      <c r="P238" s="149">
        <f t="shared" si="36"/>
        <v>0</v>
      </c>
      <c r="Q238" s="150">
        <f t="shared" si="37"/>
        <v>0</v>
      </c>
      <c r="R238" s="3"/>
      <c r="S238" s="3"/>
      <c r="T238" s="3"/>
    </row>
    <row r="239" spans="1:20" ht="21.75" customHeight="1" x14ac:dyDescent="0.3">
      <c r="A239" s="204"/>
      <c r="B239" s="244"/>
      <c r="C239" s="6" t="s">
        <v>25</v>
      </c>
      <c r="D239" s="180"/>
      <c r="E239" s="92">
        <f t="shared" ref="E239:N239" si="42">E243+E247+E251</f>
        <v>2248</v>
      </c>
      <c r="F239" s="92">
        <f t="shared" si="42"/>
        <v>2248</v>
      </c>
      <c r="G239" s="92">
        <f t="shared" si="42"/>
        <v>527.30000000000007</v>
      </c>
      <c r="H239" s="82">
        <f t="shared" si="42"/>
        <v>527.30000000000007</v>
      </c>
      <c r="I239" s="95">
        <f t="shared" si="42"/>
        <v>527.9</v>
      </c>
      <c r="J239" s="128">
        <f>J243+J247+J251</f>
        <v>527.9</v>
      </c>
      <c r="K239" s="128">
        <f t="shared" si="42"/>
        <v>472.3</v>
      </c>
      <c r="L239" s="82">
        <f t="shared" si="42"/>
        <v>472.3</v>
      </c>
      <c r="M239" s="95">
        <f t="shared" si="42"/>
        <v>720.5</v>
      </c>
      <c r="N239" s="70">
        <f t="shared" si="42"/>
        <v>625.4</v>
      </c>
      <c r="O239" s="59"/>
      <c r="P239" s="149">
        <f t="shared" si="36"/>
        <v>2248</v>
      </c>
      <c r="Q239" s="150">
        <f t="shared" si="37"/>
        <v>2152.9</v>
      </c>
      <c r="R239" s="3"/>
      <c r="S239" s="3"/>
      <c r="T239" s="3"/>
    </row>
    <row r="240" spans="1:20" ht="27" customHeight="1" x14ac:dyDescent="0.3">
      <c r="A240" s="204"/>
      <c r="B240" s="244"/>
      <c r="C240" s="6" t="s">
        <v>26</v>
      </c>
      <c r="D240" s="180"/>
      <c r="E240" s="82"/>
      <c r="F240" s="82"/>
      <c r="G240" s="82"/>
      <c r="H240" s="82"/>
      <c r="I240" s="95"/>
      <c r="J240" s="95"/>
      <c r="K240" s="95"/>
      <c r="L240" s="82"/>
      <c r="M240" s="95"/>
      <c r="N240" s="70"/>
      <c r="O240" s="59"/>
      <c r="P240" s="149">
        <f t="shared" si="36"/>
        <v>0</v>
      </c>
      <c r="Q240" s="150">
        <f t="shared" si="37"/>
        <v>0</v>
      </c>
      <c r="R240" s="3"/>
      <c r="S240" s="3"/>
      <c r="T240" s="3"/>
    </row>
    <row r="241" spans="1:20" ht="25.5" customHeight="1" x14ac:dyDescent="0.3">
      <c r="A241" s="204"/>
      <c r="B241" s="244"/>
      <c r="C241" s="12" t="s">
        <v>37</v>
      </c>
      <c r="D241" s="180"/>
      <c r="E241" s="92"/>
      <c r="F241" s="92"/>
      <c r="G241" s="92"/>
      <c r="H241" s="82"/>
      <c r="I241" s="95"/>
      <c r="J241" s="95"/>
      <c r="K241" s="95"/>
      <c r="L241" s="82"/>
      <c r="M241" s="95"/>
      <c r="N241" s="70"/>
      <c r="O241" s="59"/>
      <c r="P241" s="149">
        <f t="shared" si="36"/>
        <v>0</v>
      </c>
      <c r="Q241" s="150">
        <f t="shared" si="37"/>
        <v>0</v>
      </c>
      <c r="R241" s="3"/>
      <c r="S241" s="3"/>
      <c r="T241" s="3"/>
    </row>
    <row r="242" spans="1:20" ht="18" customHeight="1" x14ac:dyDescent="0.3">
      <c r="A242" s="204"/>
      <c r="B242" s="244"/>
      <c r="C242" s="6" t="s">
        <v>24</v>
      </c>
      <c r="D242" s="180"/>
      <c r="E242" s="82"/>
      <c r="F242" s="82"/>
      <c r="G242" s="82"/>
      <c r="H242" s="82"/>
      <c r="I242" s="95"/>
      <c r="J242" s="95"/>
      <c r="K242" s="95"/>
      <c r="L242" s="82"/>
      <c r="M242" s="95"/>
      <c r="N242" s="70"/>
      <c r="O242" s="59"/>
      <c r="P242" s="149">
        <f t="shared" si="36"/>
        <v>0</v>
      </c>
      <c r="Q242" s="150">
        <f t="shared" si="37"/>
        <v>0</v>
      </c>
      <c r="R242" s="3"/>
      <c r="S242" s="3"/>
      <c r="T242" s="3"/>
    </row>
    <row r="243" spans="1:20" ht="18.75" customHeight="1" x14ac:dyDescent="0.3">
      <c r="A243" s="204"/>
      <c r="B243" s="244"/>
      <c r="C243" s="6" t="s">
        <v>25</v>
      </c>
      <c r="D243" s="180"/>
      <c r="E243" s="92">
        <v>790</v>
      </c>
      <c r="F243" s="92">
        <v>790</v>
      </c>
      <c r="G243" s="92">
        <v>205.8</v>
      </c>
      <c r="H243" s="82">
        <v>205.8</v>
      </c>
      <c r="I243" s="95">
        <v>211.8</v>
      </c>
      <c r="J243" s="95">
        <v>211.8</v>
      </c>
      <c r="K243" s="95">
        <v>159.5</v>
      </c>
      <c r="L243" s="82">
        <v>159.5</v>
      </c>
      <c r="M243" s="95">
        <v>212.9</v>
      </c>
      <c r="N243" s="70">
        <v>176</v>
      </c>
      <c r="O243" s="59"/>
      <c r="P243" s="149">
        <f t="shared" si="36"/>
        <v>790</v>
      </c>
      <c r="Q243" s="150">
        <f t="shared" si="37"/>
        <v>753.1</v>
      </c>
      <c r="R243" s="3"/>
      <c r="S243" s="3"/>
      <c r="T243" s="3"/>
    </row>
    <row r="244" spans="1:20" ht="34.5" customHeight="1" x14ac:dyDescent="0.3">
      <c r="A244" s="204"/>
      <c r="B244" s="244"/>
      <c r="C244" s="6" t="s">
        <v>26</v>
      </c>
      <c r="D244" s="180"/>
      <c r="E244" s="82"/>
      <c r="F244" s="82"/>
      <c r="G244" s="82"/>
      <c r="H244" s="82"/>
      <c r="I244" s="95"/>
      <c r="J244" s="95"/>
      <c r="K244" s="95"/>
      <c r="L244" s="82"/>
      <c r="M244" s="95"/>
      <c r="N244" s="70"/>
      <c r="O244" s="59"/>
      <c r="P244" s="149">
        <f t="shared" si="36"/>
        <v>0</v>
      </c>
      <c r="Q244" s="150">
        <f t="shared" si="37"/>
        <v>0</v>
      </c>
      <c r="R244" s="3"/>
      <c r="S244" s="3"/>
      <c r="T244" s="3"/>
    </row>
    <row r="245" spans="1:20" ht="18.75" customHeight="1" x14ac:dyDescent="0.3">
      <c r="A245" s="204"/>
      <c r="B245" s="244"/>
      <c r="C245" s="12" t="s">
        <v>38</v>
      </c>
      <c r="D245" s="180"/>
      <c r="E245" s="92"/>
      <c r="F245" s="92"/>
      <c r="G245" s="92"/>
      <c r="H245" s="82"/>
      <c r="I245" s="95"/>
      <c r="J245" s="82"/>
      <c r="K245" s="95"/>
      <c r="L245" s="82"/>
      <c r="M245" s="82"/>
      <c r="N245" s="70"/>
      <c r="O245" s="59"/>
      <c r="P245" s="149">
        <f t="shared" si="36"/>
        <v>0</v>
      </c>
      <c r="Q245" s="150">
        <f t="shared" si="37"/>
        <v>0</v>
      </c>
      <c r="R245" s="3"/>
      <c r="S245" s="3"/>
      <c r="T245" s="3"/>
    </row>
    <row r="246" spans="1:20" ht="18" customHeight="1" x14ac:dyDescent="0.3">
      <c r="A246" s="204"/>
      <c r="B246" s="244"/>
      <c r="C246" s="6" t="s">
        <v>24</v>
      </c>
      <c r="D246" s="180"/>
      <c r="E246" s="92"/>
      <c r="F246" s="92"/>
      <c r="G246" s="92"/>
      <c r="H246" s="82"/>
      <c r="I246" s="95"/>
      <c r="J246" s="92"/>
      <c r="K246" s="95"/>
      <c r="L246" s="92"/>
      <c r="M246" s="92"/>
      <c r="N246" s="70"/>
      <c r="O246" s="59"/>
      <c r="P246" s="149">
        <f t="shared" si="36"/>
        <v>0</v>
      </c>
      <c r="Q246" s="150">
        <f t="shared" si="37"/>
        <v>0</v>
      </c>
      <c r="R246" s="3"/>
      <c r="S246" s="3"/>
      <c r="T246" s="3"/>
    </row>
    <row r="247" spans="1:20" ht="16.5" customHeight="1" x14ac:dyDescent="0.3">
      <c r="A247" s="204"/>
      <c r="B247" s="244"/>
      <c r="C247" s="6" t="s">
        <v>25</v>
      </c>
      <c r="D247" s="180"/>
      <c r="E247" s="92">
        <v>1038</v>
      </c>
      <c r="F247" s="92">
        <v>1038</v>
      </c>
      <c r="G247" s="92">
        <v>222.4</v>
      </c>
      <c r="H247" s="82">
        <v>222.4</v>
      </c>
      <c r="I247" s="95">
        <v>205.3</v>
      </c>
      <c r="J247" s="82">
        <v>205.3</v>
      </c>
      <c r="K247" s="95">
        <v>271.5</v>
      </c>
      <c r="L247" s="82">
        <v>271.5</v>
      </c>
      <c r="M247" s="82">
        <v>338.8</v>
      </c>
      <c r="N247" s="70">
        <v>284.39999999999998</v>
      </c>
      <c r="O247" s="59"/>
      <c r="P247" s="149">
        <f t="shared" si="36"/>
        <v>1038</v>
      </c>
      <c r="Q247" s="150">
        <f t="shared" si="37"/>
        <v>983.6</v>
      </c>
      <c r="R247" s="3"/>
      <c r="S247" s="3"/>
      <c r="T247" s="3"/>
    </row>
    <row r="248" spans="1:20" ht="26.25" customHeight="1" x14ac:dyDescent="0.3">
      <c r="A248" s="204"/>
      <c r="B248" s="244"/>
      <c r="C248" s="6" t="s">
        <v>26</v>
      </c>
      <c r="D248" s="180"/>
      <c r="E248" s="92"/>
      <c r="F248" s="92"/>
      <c r="G248" s="92"/>
      <c r="H248" s="82"/>
      <c r="I248" s="95"/>
      <c r="J248" s="92"/>
      <c r="K248" s="95"/>
      <c r="L248" s="92"/>
      <c r="M248" s="92"/>
      <c r="N248" s="70"/>
      <c r="O248" s="59"/>
      <c r="P248" s="149">
        <f t="shared" si="36"/>
        <v>0</v>
      </c>
      <c r="Q248" s="150">
        <f t="shared" si="37"/>
        <v>0</v>
      </c>
      <c r="R248" s="3"/>
      <c r="S248" s="3"/>
      <c r="T248" s="3"/>
    </row>
    <row r="249" spans="1:20" ht="21" customHeight="1" x14ac:dyDescent="0.3">
      <c r="A249" s="204"/>
      <c r="B249" s="244"/>
      <c r="C249" s="12" t="s">
        <v>39</v>
      </c>
      <c r="D249" s="180"/>
      <c r="E249" s="92"/>
      <c r="F249" s="92"/>
      <c r="G249" s="92"/>
      <c r="H249" s="82"/>
      <c r="I249" s="95"/>
      <c r="J249" s="82"/>
      <c r="K249" s="95"/>
      <c r="L249" s="82"/>
      <c r="M249" s="82"/>
      <c r="N249" s="70"/>
      <c r="O249" s="59"/>
      <c r="P249" s="149">
        <f t="shared" si="36"/>
        <v>0</v>
      </c>
      <c r="Q249" s="150">
        <f t="shared" si="37"/>
        <v>0</v>
      </c>
      <c r="R249" s="3"/>
      <c r="S249" s="3"/>
      <c r="T249" s="3"/>
    </row>
    <row r="250" spans="1:20" ht="18" customHeight="1" x14ac:dyDescent="0.3">
      <c r="A250" s="204"/>
      <c r="B250" s="244"/>
      <c r="C250" s="6" t="s">
        <v>24</v>
      </c>
      <c r="D250" s="180"/>
      <c r="E250" s="92"/>
      <c r="F250" s="92"/>
      <c r="G250" s="92"/>
      <c r="H250" s="82"/>
      <c r="I250" s="95"/>
      <c r="J250" s="92"/>
      <c r="K250" s="95"/>
      <c r="L250" s="92"/>
      <c r="M250" s="92"/>
      <c r="N250" s="70"/>
      <c r="O250" s="59"/>
      <c r="P250" s="149">
        <f t="shared" si="36"/>
        <v>0</v>
      </c>
      <c r="Q250" s="150">
        <f t="shared" si="37"/>
        <v>0</v>
      </c>
      <c r="R250" s="3"/>
      <c r="S250" s="3"/>
      <c r="T250" s="3"/>
    </row>
    <row r="251" spans="1:20" ht="18.75" customHeight="1" x14ac:dyDescent="0.3">
      <c r="A251" s="204"/>
      <c r="B251" s="244"/>
      <c r="C251" s="6" t="s">
        <v>25</v>
      </c>
      <c r="D251" s="180"/>
      <c r="E251" s="92">
        <v>420</v>
      </c>
      <c r="F251" s="92">
        <v>420</v>
      </c>
      <c r="G251" s="92">
        <v>99.1</v>
      </c>
      <c r="H251" s="82">
        <v>99.1</v>
      </c>
      <c r="I251" s="95">
        <v>110.8</v>
      </c>
      <c r="J251" s="82">
        <v>110.8</v>
      </c>
      <c r="K251" s="95">
        <v>41.3</v>
      </c>
      <c r="L251" s="82">
        <v>41.3</v>
      </c>
      <c r="M251" s="82">
        <v>168.8</v>
      </c>
      <c r="N251" s="70">
        <v>165</v>
      </c>
      <c r="O251" s="59"/>
      <c r="P251" s="149">
        <f t="shared" si="36"/>
        <v>420</v>
      </c>
      <c r="Q251" s="150">
        <f t="shared" si="37"/>
        <v>416.2</v>
      </c>
      <c r="R251" s="3"/>
      <c r="S251" s="3"/>
      <c r="T251" s="3"/>
    </row>
    <row r="252" spans="1:20" ht="41.25" customHeight="1" x14ac:dyDescent="0.3">
      <c r="A252" s="204"/>
      <c r="B252" s="244"/>
      <c r="C252" s="6" t="s">
        <v>26</v>
      </c>
      <c r="D252" s="180"/>
      <c r="E252" s="92"/>
      <c r="F252" s="92"/>
      <c r="G252" s="92"/>
      <c r="H252" s="82"/>
      <c r="I252" s="95"/>
      <c r="J252" s="92"/>
      <c r="K252" s="95"/>
      <c r="L252" s="92"/>
      <c r="M252" s="92"/>
      <c r="N252" s="70"/>
      <c r="O252" s="59"/>
      <c r="P252" s="149">
        <f t="shared" si="36"/>
        <v>0</v>
      </c>
      <c r="Q252" s="150">
        <f t="shared" si="37"/>
        <v>0</v>
      </c>
      <c r="R252" s="3"/>
      <c r="S252" s="3"/>
      <c r="T252" s="3"/>
    </row>
    <row r="253" spans="1:20" ht="54" customHeight="1" x14ac:dyDescent="0.3">
      <c r="A253" s="204"/>
      <c r="B253" s="244"/>
      <c r="C253" s="22" t="s">
        <v>94</v>
      </c>
      <c r="D253" s="180"/>
      <c r="E253" s="90">
        <f t="shared" ref="E253:N253" si="43">E260+E265+E269+E273+E277+E281+E285+E289+E293+E297</f>
        <v>4903.8999999999996</v>
      </c>
      <c r="F253" s="90">
        <f t="shared" si="43"/>
        <v>4903.8999999999996</v>
      </c>
      <c r="G253" s="90">
        <f t="shared" si="43"/>
        <v>711.9</v>
      </c>
      <c r="H253" s="89">
        <f t="shared" si="43"/>
        <v>711.9</v>
      </c>
      <c r="I253" s="90">
        <f t="shared" si="43"/>
        <v>974.7</v>
      </c>
      <c r="J253" s="89">
        <f t="shared" si="43"/>
        <v>974.7</v>
      </c>
      <c r="K253" s="90">
        <f t="shared" si="43"/>
        <v>1325.21</v>
      </c>
      <c r="L253" s="89">
        <f t="shared" si="43"/>
        <v>1325.21</v>
      </c>
      <c r="M253" s="89">
        <f t="shared" si="43"/>
        <v>1892.0899999999995</v>
      </c>
      <c r="N253" s="89">
        <f t="shared" si="43"/>
        <v>1364.4</v>
      </c>
      <c r="O253" s="60"/>
      <c r="P253" s="149">
        <f t="shared" si="36"/>
        <v>4903.8999999999996</v>
      </c>
      <c r="Q253" s="150">
        <f t="shared" si="37"/>
        <v>4376.21</v>
      </c>
      <c r="R253" s="3"/>
      <c r="S253" s="3"/>
      <c r="T253" s="3"/>
    </row>
    <row r="254" spans="1:20" ht="21" customHeight="1" x14ac:dyDescent="0.3">
      <c r="A254" s="204"/>
      <c r="B254" s="244"/>
      <c r="C254" s="6" t="s">
        <v>24</v>
      </c>
      <c r="D254" s="180"/>
      <c r="E254" s="82"/>
      <c r="F254" s="82"/>
      <c r="G254" s="82"/>
      <c r="H254" s="82"/>
      <c r="I254" s="95"/>
      <c r="J254" s="92"/>
      <c r="K254" s="95"/>
      <c r="L254" s="92"/>
      <c r="M254" s="92"/>
      <c r="N254" s="70"/>
      <c r="O254" s="59"/>
      <c r="P254" s="149">
        <f t="shared" si="36"/>
        <v>0</v>
      </c>
      <c r="Q254" s="150">
        <f t="shared" si="37"/>
        <v>0</v>
      </c>
      <c r="R254" s="3"/>
      <c r="S254" s="3"/>
      <c r="T254" s="3"/>
    </row>
    <row r="255" spans="1:20" ht="21.75" customHeight="1" x14ac:dyDescent="0.3">
      <c r="A255" s="204"/>
      <c r="B255" s="244"/>
      <c r="C255" s="6" t="s">
        <v>25</v>
      </c>
      <c r="D255" s="180"/>
      <c r="E255" s="92">
        <f>E260+E265+E269+E273+E277+E281+E285+E289+E293+E297</f>
        <v>4903.8999999999996</v>
      </c>
      <c r="F255" s="92">
        <f t="shared" ref="F255:N255" si="44">F260+F265+F269+F273+F277+F281+F285+F293</f>
        <v>4884.3999999999996</v>
      </c>
      <c r="G255" s="92">
        <f t="shared" si="44"/>
        <v>711.9</v>
      </c>
      <c r="H255" s="82">
        <f t="shared" si="44"/>
        <v>711.9</v>
      </c>
      <c r="I255" s="95">
        <f t="shared" si="44"/>
        <v>974.7</v>
      </c>
      <c r="J255" s="82">
        <f t="shared" si="44"/>
        <v>974.7</v>
      </c>
      <c r="K255" s="128">
        <f t="shared" si="44"/>
        <v>1308.51</v>
      </c>
      <c r="L255" s="82">
        <f t="shared" si="44"/>
        <v>1308.51</v>
      </c>
      <c r="M255" s="82">
        <f t="shared" si="44"/>
        <v>1889.2899999999995</v>
      </c>
      <c r="N255" s="70">
        <f t="shared" si="44"/>
        <v>1362</v>
      </c>
      <c r="O255" s="59"/>
      <c r="P255" s="147">
        <f>G255+I255+K255+M255</f>
        <v>4884.3999999999996</v>
      </c>
      <c r="Q255" s="150">
        <f t="shared" si="37"/>
        <v>4357.1099999999997</v>
      </c>
      <c r="R255" s="3"/>
      <c r="S255" s="3"/>
      <c r="T255" s="3"/>
    </row>
    <row r="256" spans="1:20" ht="38.25" customHeight="1" x14ac:dyDescent="0.3">
      <c r="A256" s="204"/>
      <c r="B256" s="244"/>
      <c r="C256" s="6" t="s">
        <v>58</v>
      </c>
      <c r="D256" s="180"/>
      <c r="E256" s="92" t="s">
        <v>112</v>
      </c>
      <c r="F256" s="92"/>
      <c r="G256" s="92"/>
      <c r="H256" s="82"/>
      <c r="I256" s="95"/>
      <c r="J256" s="82"/>
      <c r="K256" s="128"/>
      <c r="L256" s="82"/>
      <c r="M256" s="82"/>
      <c r="N256" s="70"/>
      <c r="O256" s="59"/>
      <c r="P256" s="149">
        <f t="shared" si="36"/>
        <v>0</v>
      </c>
      <c r="Q256" s="150">
        <f t="shared" si="37"/>
        <v>0</v>
      </c>
      <c r="R256" s="3"/>
      <c r="S256" s="3"/>
      <c r="T256" s="3"/>
    </row>
    <row r="257" spans="1:20" ht="16.5" customHeight="1" x14ac:dyDescent="0.3">
      <c r="A257" s="204"/>
      <c r="B257" s="244"/>
      <c r="C257" s="6" t="s">
        <v>26</v>
      </c>
      <c r="D257" s="180"/>
      <c r="E257" s="82"/>
      <c r="F257" s="82"/>
      <c r="G257" s="82"/>
      <c r="H257" s="82"/>
      <c r="I257" s="95"/>
      <c r="J257" s="130"/>
      <c r="K257" s="128"/>
      <c r="L257" s="92"/>
      <c r="M257" s="92"/>
      <c r="N257" s="70"/>
      <c r="O257" s="59"/>
      <c r="P257" s="149">
        <f t="shared" si="36"/>
        <v>0</v>
      </c>
      <c r="Q257" s="150">
        <f t="shared" si="37"/>
        <v>0</v>
      </c>
      <c r="R257" s="3"/>
      <c r="S257" s="3"/>
      <c r="T257" s="3"/>
    </row>
    <row r="258" spans="1:20" ht="18" customHeight="1" x14ac:dyDescent="0.3">
      <c r="A258" s="204"/>
      <c r="B258" s="244"/>
      <c r="C258" s="14" t="s">
        <v>40</v>
      </c>
      <c r="D258" s="182"/>
      <c r="E258" s="92"/>
      <c r="F258" s="92"/>
      <c r="G258" s="92"/>
      <c r="H258" s="82"/>
      <c r="I258" s="95"/>
      <c r="J258" s="82"/>
      <c r="K258" s="128"/>
      <c r="L258" s="82"/>
      <c r="M258" s="82"/>
      <c r="N258" s="70"/>
      <c r="O258" s="59"/>
      <c r="P258" s="149">
        <f t="shared" si="36"/>
        <v>0</v>
      </c>
      <c r="Q258" s="150">
        <f t="shared" si="37"/>
        <v>0</v>
      </c>
      <c r="R258" s="3"/>
      <c r="S258" s="3"/>
      <c r="T258" s="3"/>
    </row>
    <row r="259" spans="1:20" ht="15.75" customHeight="1" x14ac:dyDescent="0.3">
      <c r="A259" s="204"/>
      <c r="B259" s="244"/>
      <c r="C259" s="6" t="s">
        <v>24</v>
      </c>
      <c r="D259" s="180"/>
      <c r="E259" s="82"/>
      <c r="F259" s="82"/>
      <c r="G259" s="82"/>
      <c r="H259" s="82"/>
      <c r="I259" s="95"/>
      <c r="J259" s="92"/>
      <c r="K259" s="95"/>
      <c r="L259" s="92"/>
      <c r="M259" s="92"/>
      <c r="N259" s="54"/>
      <c r="O259" s="59"/>
      <c r="P259" s="149">
        <f t="shared" si="36"/>
        <v>0</v>
      </c>
      <c r="Q259" s="150">
        <f t="shared" si="37"/>
        <v>0</v>
      </c>
      <c r="R259" s="3"/>
      <c r="S259" s="3"/>
      <c r="T259" s="3"/>
    </row>
    <row r="260" spans="1:20" ht="25.5" customHeight="1" x14ac:dyDescent="0.3">
      <c r="A260" s="204"/>
      <c r="B260" s="244"/>
      <c r="C260" s="6" t="s">
        <v>25</v>
      </c>
      <c r="D260" s="180"/>
      <c r="E260" s="92">
        <v>3676.2</v>
      </c>
      <c r="F260" s="92">
        <v>3676.2</v>
      </c>
      <c r="G260" s="92">
        <v>579.29999999999995</v>
      </c>
      <c r="H260" s="82">
        <v>579.29999999999995</v>
      </c>
      <c r="I260" s="95">
        <v>574.5</v>
      </c>
      <c r="J260" s="82">
        <v>574.5</v>
      </c>
      <c r="K260" s="95">
        <v>992.81</v>
      </c>
      <c r="L260" s="82">
        <v>992.81</v>
      </c>
      <c r="M260" s="82">
        <v>1529.59</v>
      </c>
      <c r="N260" s="82">
        <v>1032.7</v>
      </c>
      <c r="O260" s="59"/>
      <c r="P260" s="149">
        <f t="shared" si="36"/>
        <v>3676.2</v>
      </c>
      <c r="Q260" s="150">
        <f t="shared" si="37"/>
        <v>3179.3099999999995</v>
      </c>
      <c r="R260" s="3"/>
      <c r="S260" s="3"/>
      <c r="T260" s="3"/>
    </row>
    <row r="261" spans="1:20" ht="15.75" customHeight="1" x14ac:dyDescent="0.3">
      <c r="A261" s="204"/>
      <c r="B261" s="244"/>
      <c r="C261" s="6" t="s">
        <v>58</v>
      </c>
      <c r="D261" s="180"/>
      <c r="E261" s="82"/>
      <c r="F261" s="82"/>
      <c r="G261" s="82"/>
      <c r="H261" s="82"/>
      <c r="I261" s="95"/>
      <c r="J261" s="92"/>
      <c r="K261" s="95"/>
      <c r="L261" s="92"/>
      <c r="M261" s="92"/>
      <c r="N261" s="82"/>
      <c r="O261" s="59"/>
      <c r="P261" s="151">
        <f t="shared" si="36"/>
        <v>0</v>
      </c>
      <c r="Q261" s="152">
        <f t="shared" si="37"/>
        <v>0</v>
      </c>
      <c r="R261" s="3"/>
      <c r="S261" s="3"/>
      <c r="T261" s="3"/>
    </row>
    <row r="262" spans="1:20" ht="15.75" customHeight="1" x14ac:dyDescent="0.3">
      <c r="A262" s="204"/>
      <c r="B262" s="244"/>
      <c r="C262" s="6" t="s">
        <v>26</v>
      </c>
      <c r="D262" s="180"/>
      <c r="E262" s="82"/>
      <c r="F262" s="82"/>
      <c r="G262" s="82"/>
      <c r="H262" s="82"/>
      <c r="I262" s="95"/>
      <c r="J262" s="92"/>
      <c r="K262" s="95"/>
      <c r="L262" s="92"/>
      <c r="M262" s="92"/>
      <c r="N262" s="82"/>
      <c r="O262" s="59"/>
      <c r="P262" s="149">
        <f t="shared" si="36"/>
        <v>0</v>
      </c>
      <c r="Q262" s="150">
        <f t="shared" si="37"/>
        <v>0</v>
      </c>
      <c r="R262" s="3"/>
      <c r="S262" s="3"/>
      <c r="T262" s="3"/>
    </row>
    <row r="263" spans="1:20" ht="90" customHeight="1" x14ac:dyDescent="0.3">
      <c r="A263" s="204"/>
      <c r="B263" s="244"/>
      <c r="C263" s="14" t="s">
        <v>41</v>
      </c>
      <c r="D263" s="182"/>
      <c r="E263" s="92"/>
      <c r="F263" s="92"/>
      <c r="G263" s="92"/>
      <c r="H263" s="82"/>
      <c r="I263" s="95"/>
      <c r="J263" s="82"/>
      <c r="K263" s="95"/>
      <c r="L263" s="82"/>
      <c r="M263" s="82"/>
      <c r="N263" s="82"/>
      <c r="O263" s="59"/>
      <c r="P263" s="149">
        <f t="shared" si="36"/>
        <v>0</v>
      </c>
      <c r="Q263" s="150">
        <f t="shared" si="37"/>
        <v>0</v>
      </c>
      <c r="R263" s="3"/>
      <c r="S263" s="3"/>
      <c r="T263" s="3"/>
    </row>
    <row r="264" spans="1:20" ht="21" customHeight="1" x14ac:dyDescent="0.3">
      <c r="A264" s="204"/>
      <c r="B264" s="244"/>
      <c r="C264" s="6" t="s">
        <v>24</v>
      </c>
      <c r="D264" s="180"/>
      <c r="E264" s="82"/>
      <c r="F264" s="82"/>
      <c r="G264" s="82"/>
      <c r="H264" s="82"/>
      <c r="I264" s="95"/>
      <c r="J264" s="92"/>
      <c r="K264" s="95"/>
      <c r="L264" s="92"/>
      <c r="M264" s="92"/>
      <c r="N264" s="82"/>
      <c r="O264" s="59"/>
      <c r="P264" s="149">
        <f t="shared" si="36"/>
        <v>0</v>
      </c>
      <c r="Q264" s="150">
        <f t="shared" si="37"/>
        <v>0</v>
      </c>
      <c r="R264" s="3"/>
      <c r="S264" s="3"/>
      <c r="T264" s="3"/>
    </row>
    <row r="265" spans="1:20" ht="22.5" customHeight="1" x14ac:dyDescent="0.3">
      <c r="A265" s="204"/>
      <c r="B265" s="244"/>
      <c r="C265" s="6" t="s">
        <v>25</v>
      </c>
      <c r="D265" s="180"/>
      <c r="E265" s="92">
        <v>403.2</v>
      </c>
      <c r="F265" s="92">
        <v>403.2</v>
      </c>
      <c r="G265" s="92"/>
      <c r="H265" s="82"/>
      <c r="I265" s="95">
        <v>105.6</v>
      </c>
      <c r="J265" s="82">
        <v>105.6</v>
      </c>
      <c r="K265" s="95">
        <v>124</v>
      </c>
      <c r="L265" s="82">
        <v>124</v>
      </c>
      <c r="M265" s="82">
        <v>173.6</v>
      </c>
      <c r="N265" s="82">
        <v>173.6</v>
      </c>
      <c r="O265" s="59"/>
      <c r="P265" s="149">
        <f t="shared" si="36"/>
        <v>403.2</v>
      </c>
      <c r="Q265" s="150">
        <f t="shared" si="37"/>
        <v>403.2</v>
      </c>
      <c r="R265" s="3"/>
      <c r="S265" s="3"/>
      <c r="T265" s="3"/>
    </row>
    <row r="266" spans="1:20" ht="18.75" customHeight="1" x14ac:dyDescent="0.3">
      <c r="A266" s="204"/>
      <c r="B266" s="244"/>
      <c r="C266" s="6" t="s">
        <v>26</v>
      </c>
      <c r="D266" s="180"/>
      <c r="E266" s="82"/>
      <c r="F266" s="82"/>
      <c r="G266" s="82"/>
      <c r="H266" s="82"/>
      <c r="I266" s="95"/>
      <c r="J266" s="92"/>
      <c r="K266" s="95"/>
      <c r="L266" s="92"/>
      <c r="M266" s="92"/>
      <c r="N266" s="82"/>
      <c r="O266" s="59"/>
      <c r="P266" s="149">
        <f t="shared" si="36"/>
        <v>0</v>
      </c>
      <c r="Q266" s="150">
        <f t="shared" si="37"/>
        <v>0</v>
      </c>
      <c r="R266" s="3"/>
      <c r="S266" s="3"/>
      <c r="T266" s="3"/>
    </row>
    <row r="267" spans="1:20" ht="18" customHeight="1" x14ac:dyDescent="0.3">
      <c r="A267" s="204"/>
      <c r="B267" s="244"/>
      <c r="C267" s="12" t="s">
        <v>42</v>
      </c>
      <c r="D267" s="180"/>
      <c r="E267" s="92"/>
      <c r="F267" s="92"/>
      <c r="G267" s="92"/>
      <c r="H267" s="82"/>
      <c r="I267" s="95"/>
      <c r="J267" s="82"/>
      <c r="K267" s="95"/>
      <c r="L267" s="82"/>
      <c r="M267" s="82"/>
      <c r="N267" s="82"/>
      <c r="O267" s="59"/>
      <c r="P267" s="149">
        <f t="shared" si="36"/>
        <v>0</v>
      </c>
      <c r="Q267" s="150">
        <f t="shared" si="37"/>
        <v>0</v>
      </c>
      <c r="R267" s="3"/>
      <c r="S267" s="3"/>
      <c r="T267" s="3"/>
    </row>
    <row r="268" spans="1:20" ht="24.75" customHeight="1" x14ac:dyDescent="0.3">
      <c r="A268" s="204"/>
      <c r="B268" s="244"/>
      <c r="C268" s="6" t="s">
        <v>24</v>
      </c>
      <c r="D268" s="180"/>
      <c r="E268" s="92"/>
      <c r="F268" s="92"/>
      <c r="G268" s="92"/>
      <c r="H268" s="82"/>
      <c r="I268" s="95"/>
      <c r="J268" s="92"/>
      <c r="K268" s="95"/>
      <c r="L268" s="92"/>
      <c r="M268" s="92"/>
      <c r="N268" s="82"/>
      <c r="O268" s="59"/>
      <c r="P268" s="149">
        <f t="shared" si="36"/>
        <v>0</v>
      </c>
      <c r="Q268" s="150">
        <f t="shared" si="37"/>
        <v>0</v>
      </c>
      <c r="R268" s="3"/>
      <c r="S268" s="3"/>
      <c r="T268" s="3"/>
    </row>
    <row r="269" spans="1:20" ht="16.5" customHeight="1" x14ac:dyDescent="0.3">
      <c r="A269" s="204"/>
      <c r="B269" s="244"/>
      <c r="C269" s="6" t="s">
        <v>25</v>
      </c>
      <c r="D269" s="180"/>
      <c r="E269" s="92">
        <v>90</v>
      </c>
      <c r="F269" s="92">
        <v>90</v>
      </c>
      <c r="G269" s="92">
        <v>32.700000000000003</v>
      </c>
      <c r="H269" s="82">
        <v>32.700000000000003</v>
      </c>
      <c r="I269" s="95">
        <v>20.100000000000001</v>
      </c>
      <c r="J269" s="82">
        <v>20.100000000000001</v>
      </c>
      <c r="K269" s="95">
        <v>0</v>
      </c>
      <c r="L269" s="82"/>
      <c r="M269" s="82">
        <v>37.200000000000003</v>
      </c>
      <c r="N269" s="82">
        <v>32.700000000000003</v>
      </c>
      <c r="O269" s="59"/>
      <c r="P269" s="149">
        <f t="shared" si="36"/>
        <v>90</v>
      </c>
      <c r="Q269" s="150">
        <f t="shared" si="37"/>
        <v>85.5</v>
      </c>
      <c r="R269" s="3"/>
      <c r="S269" s="3"/>
      <c r="T269" s="3"/>
    </row>
    <row r="270" spans="1:20" ht="27.75" customHeight="1" x14ac:dyDescent="0.3">
      <c r="A270" s="204"/>
      <c r="B270" s="244"/>
      <c r="C270" s="6" t="s">
        <v>26</v>
      </c>
      <c r="D270" s="180"/>
      <c r="E270" s="92"/>
      <c r="F270" s="92"/>
      <c r="G270" s="92"/>
      <c r="H270" s="82"/>
      <c r="I270" s="95"/>
      <c r="J270" s="92"/>
      <c r="K270" s="95"/>
      <c r="L270" s="92"/>
      <c r="M270" s="92"/>
      <c r="N270" s="82"/>
      <c r="O270" s="59"/>
      <c r="P270" s="149">
        <f t="shared" si="36"/>
        <v>0</v>
      </c>
      <c r="Q270" s="150">
        <f t="shared" si="37"/>
        <v>0</v>
      </c>
      <c r="R270" s="3"/>
      <c r="S270" s="3"/>
      <c r="T270" s="3"/>
    </row>
    <row r="271" spans="1:20" ht="17.25" customHeight="1" x14ac:dyDescent="0.3">
      <c r="A271" s="205"/>
      <c r="B271" s="244"/>
      <c r="C271" s="12" t="s">
        <v>43</v>
      </c>
      <c r="D271" s="180"/>
      <c r="E271" s="92"/>
      <c r="F271" s="92"/>
      <c r="G271" s="92"/>
      <c r="H271" s="82"/>
      <c r="I271" s="95"/>
      <c r="J271" s="82"/>
      <c r="K271" s="95"/>
      <c r="L271" s="82"/>
      <c r="M271" s="82"/>
      <c r="N271" s="82"/>
      <c r="O271" s="59"/>
      <c r="P271" s="149">
        <f t="shared" si="36"/>
        <v>0</v>
      </c>
      <c r="Q271" s="150">
        <f t="shared" si="37"/>
        <v>0</v>
      </c>
      <c r="R271" s="3"/>
      <c r="S271" s="3"/>
      <c r="T271" s="3"/>
    </row>
    <row r="272" spans="1:20" ht="18.75" customHeight="1" x14ac:dyDescent="0.3">
      <c r="A272" s="203"/>
      <c r="B272" s="244"/>
      <c r="C272" s="6" t="s">
        <v>24</v>
      </c>
      <c r="D272" s="180"/>
      <c r="E272" s="92"/>
      <c r="F272" s="92"/>
      <c r="G272" s="92"/>
      <c r="H272" s="82"/>
      <c r="I272" s="95"/>
      <c r="J272" s="92"/>
      <c r="K272" s="95"/>
      <c r="L272" s="92"/>
      <c r="M272" s="92"/>
      <c r="N272" s="82"/>
      <c r="O272" s="59"/>
      <c r="P272" s="149">
        <f t="shared" ref="P272:Q336" si="45">G272+I272+K272+M272</f>
        <v>0</v>
      </c>
      <c r="Q272" s="150">
        <f t="shared" ref="P272:Q336" si="46">H272+J272+L272+N272</f>
        <v>0</v>
      </c>
      <c r="R272" s="3"/>
      <c r="S272" s="3"/>
      <c r="T272" s="3"/>
    </row>
    <row r="273" spans="1:20" ht="22.5" customHeight="1" x14ac:dyDescent="0.3">
      <c r="A273" s="204"/>
      <c r="B273" s="244"/>
      <c r="C273" s="6" t="s">
        <v>25</v>
      </c>
      <c r="D273" s="180"/>
      <c r="E273" s="92">
        <v>250</v>
      </c>
      <c r="F273" s="92">
        <v>250</v>
      </c>
      <c r="G273" s="92"/>
      <c r="H273" s="82"/>
      <c r="I273" s="95">
        <v>142.4</v>
      </c>
      <c r="J273" s="82">
        <v>142.4</v>
      </c>
      <c r="K273" s="95">
        <v>74.3</v>
      </c>
      <c r="L273" s="82">
        <v>74.3</v>
      </c>
      <c r="M273" s="82">
        <v>33.299999999999997</v>
      </c>
      <c r="N273" s="82">
        <v>13.8</v>
      </c>
      <c r="O273" s="59"/>
      <c r="P273" s="149">
        <f t="shared" si="45"/>
        <v>250</v>
      </c>
      <c r="Q273" s="150">
        <f t="shared" si="46"/>
        <v>230.5</v>
      </c>
      <c r="R273" s="3"/>
      <c r="S273" s="3"/>
      <c r="T273" s="3"/>
    </row>
    <row r="274" spans="1:20" ht="16.5" customHeight="1" x14ac:dyDescent="0.3">
      <c r="A274" s="204"/>
      <c r="B274" s="244"/>
      <c r="C274" s="6" t="s">
        <v>26</v>
      </c>
      <c r="D274" s="180"/>
      <c r="E274" s="92"/>
      <c r="F274" s="92"/>
      <c r="G274" s="92"/>
      <c r="H274" s="82"/>
      <c r="I274" s="95"/>
      <c r="J274" s="92"/>
      <c r="K274" s="95"/>
      <c r="L274" s="92"/>
      <c r="M274" s="92"/>
      <c r="N274" s="82"/>
      <c r="O274" s="59"/>
      <c r="P274" s="149">
        <f t="shared" si="45"/>
        <v>0</v>
      </c>
      <c r="Q274" s="150">
        <f t="shared" si="46"/>
        <v>0</v>
      </c>
      <c r="R274" s="3"/>
      <c r="S274" s="3"/>
      <c r="T274" s="3"/>
    </row>
    <row r="275" spans="1:20" ht="19.5" customHeight="1" x14ac:dyDescent="0.3">
      <c r="A275" s="205"/>
      <c r="B275" s="244"/>
      <c r="C275" s="12" t="s">
        <v>44</v>
      </c>
      <c r="D275" s="180"/>
      <c r="E275" s="92"/>
      <c r="F275" s="92"/>
      <c r="G275" s="92"/>
      <c r="H275" s="82"/>
      <c r="I275" s="95"/>
      <c r="J275" s="82"/>
      <c r="K275" s="95"/>
      <c r="L275" s="82"/>
      <c r="M275" s="82"/>
      <c r="N275" s="82"/>
      <c r="O275" s="59"/>
      <c r="P275" s="149">
        <f t="shared" si="45"/>
        <v>0</v>
      </c>
      <c r="Q275" s="150">
        <f t="shared" si="46"/>
        <v>0</v>
      </c>
      <c r="R275" s="3"/>
      <c r="S275" s="3"/>
      <c r="T275" s="3"/>
    </row>
    <row r="276" spans="1:20" ht="18.75" customHeight="1" x14ac:dyDescent="0.3">
      <c r="A276" s="203">
        <v>9</v>
      </c>
      <c r="B276" s="244"/>
      <c r="C276" s="6" t="s">
        <v>24</v>
      </c>
      <c r="D276" s="180"/>
      <c r="E276" s="82"/>
      <c r="F276" s="82"/>
      <c r="G276" s="82"/>
      <c r="H276" s="82"/>
      <c r="I276" s="95"/>
      <c r="J276" s="92"/>
      <c r="K276" s="95"/>
      <c r="L276" s="92"/>
      <c r="M276" s="92"/>
      <c r="N276" s="82"/>
      <c r="O276" s="59"/>
      <c r="P276" s="149">
        <f t="shared" si="45"/>
        <v>0</v>
      </c>
      <c r="Q276" s="150">
        <f t="shared" si="46"/>
        <v>0</v>
      </c>
      <c r="R276" s="3"/>
      <c r="S276" s="3"/>
      <c r="T276" s="3"/>
    </row>
    <row r="277" spans="1:20" ht="29.25" customHeight="1" x14ac:dyDescent="0.3">
      <c r="A277" s="204"/>
      <c r="B277" s="244"/>
      <c r="C277" s="6" t="s">
        <v>25</v>
      </c>
      <c r="D277" s="180"/>
      <c r="E277" s="92">
        <v>35</v>
      </c>
      <c r="F277" s="92">
        <v>35</v>
      </c>
      <c r="G277" s="92"/>
      <c r="H277" s="82"/>
      <c r="I277" s="95">
        <v>32.200000000000003</v>
      </c>
      <c r="J277" s="82">
        <v>32.200000000000003</v>
      </c>
      <c r="K277" s="95">
        <v>0</v>
      </c>
      <c r="L277" s="82"/>
      <c r="M277" s="82">
        <v>2.8</v>
      </c>
      <c r="N277" s="82"/>
      <c r="O277" s="59"/>
      <c r="P277" s="149">
        <f t="shared" si="45"/>
        <v>35</v>
      </c>
      <c r="Q277" s="150">
        <f t="shared" si="46"/>
        <v>32.200000000000003</v>
      </c>
      <c r="R277" s="3"/>
      <c r="S277" s="3"/>
      <c r="T277" s="3"/>
    </row>
    <row r="278" spans="1:20" ht="18" customHeight="1" x14ac:dyDescent="0.3">
      <c r="A278" s="204"/>
      <c r="B278" s="244"/>
      <c r="C278" s="6" t="s">
        <v>26</v>
      </c>
      <c r="D278" s="180"/>
      <c r="E278" s="82"/>
      <c r="F278" s="82"/>
      <c r="G278" s="82"/>
      <c r="H278" s="82"/>
      <c r="I278" s="95"/>
      <c r="J278" s="92"/>
      <c r="K278" s="95"/>
      <c r="L278" s="92"/>
      <c r="M278" s="92"/>
      <c r="N278" s="82"/>
      <c r="O278" s="59"/>
      <c r="P278" s="149">
        <f t="shared" si="45"/>
        <v>0</v>
      </c>
      <c r="Q278" s="150">
        <f t="shared" si="46"/>
        <v>0</v>
      </c>
      <c r="R278" s="3"/>
      <c r="S278" s="3"/>
      <c r="T278" s="3"/>
    </row>
    <row r="279" spans="1:20" ht="33.75" customHeight="1" x14ac:dyDescent="0.3">
      <c r="A279" s="204"/>
      <c r="B279" s="244"/>
      <c r="C279" s="12" t="s">
        <v>45</v>
      </c>
      <c r="D279" s="180"/>
      <c r="E279" s="92"/>
      <c r="F279" s="92"/>
      <c r="G279" s="92"/>
      <c r="H279" s="82"/>
      <c r="I279" s="95"/>
      <c r="J279" s="82"/>
      <c r="K279" s="95"/>
      <c r="L279" s="82"/>
      <c r="M279" s="82"/>
      <c r="N279" s="82"/>
      <c r="O279" s="59"/>
      <c r="P279" s="149">
        <f t="shared" si="45"/>
        <v>0</v>
      </c>
      <c r="Q279" s="150">
        <f t="shared" si="46"/>
        <v>0</v>
      </c>
      <c r="R279" s="3"/>
      <c r="S279" s="3"/>
      <c r="T279" s="3"/>
    </row>
    <row r="280" spans="1:20" ht="24" customHeight="1" x14ac:dyDescent="0.3">
      <c r="A280" s="204"/>
      <c r="B280" s="244"/>
      <c r="C280" s="6" t="s">
        <v>24</v>
      </c>
      <c r="D280" s="180"/>
      <c r="E280" s="92"/>
      <c r="F280" s="92"/>
      <c r="G280" s="92"/>
      <c r="H280" s="82"/>
      <c r="I280" s="95"/>
      <c r="J280" s="92"/>
      <c r="K280" s="95"/>
      <c r="L280" s="92"/>
      <c r="M280" s="92"/>
      <c r="N280" s="82"/>
      <c r="O280" s="59"/>
      <c r="P280" s="149">
        <f t="shared" si="45"/>
        <v>0</v>
      </c>
      <c r="Q280" s="150">
        <f t="shared" si="46"/>
        <v>0</v>
      </c>
      <c r="R280" s="3"/>
      <c r="S280" s="3"/>
      <c r="T280" s="3"/>
    </row>
    <row r="281" spans="1:20" ht="21.75" customHeight="1" x14ac:dyDescent="0.3">
      <c r="A281" s="26"/>
      <c r="B281" s="244"/>
      <c r="C281" s="6" t="s">
        <v>25</v>
      </c>
      <c r="D281" s="180"/>
      <c r="E281" s="92">
        <v>120</v>
      </c>
      <c r="F281" s="92">
        <v>120</v>
      </c>
      <c r="G281" s="92">
        <v>99.9</v>
      </c>
      <c r="H281" s="82">
        <v>99.9</v>
      </c>
      <c r="I281" s="95"/>
      <c r="J281" s="82"/>
      <c r="K281" s="95">
        <v>17.5</v>
      </c>
      <c r="L281" s="82">
        <v>17.5</v>
      </c>
      <c r="M281" s="82">
        <v>2.6</v>
      </c>
      <c r="N281" s="82"/>
      <c r="O281" s="59"/>
      <c r="P281" s="149">
        <f t="shared" si="45"/>
        <v>120</v>
      </c>
      <c r="Q281" s="150">
        <f t="shared" si="46"/>
        <v>117.4</v>
      </c>
      <c r="R281" s="3"/>
      <c r="S281" s="3"/>
      <c r="T281" s="3"/>
    </row>
    <row r="282" spans="1:20" ht="21" customHeight="1" x14ac:dyDescent="0.3">
      <c r="A282" s="26"/>
      <c r="B282" s="244"/>
      <c r="C282" s="6" t="s">
        <v>26</v>
      </c>
      <c r="D282" s="180"/>
      <c r="E282" s="92"/>
      <c r="F282" s="92"/>
      <c r="G282" s="92"/>
      <c r="H282" s="82"/>
      <c r="I282" s="95"/>
      <c r="J282" s="92"/>
      <c r="K282" s="95"/>
      <c r="L282" s="92"/>
      <c r="M282" s="92"/>
      <c r="N282" s="82"/>
      <c r="O282" s="59"/>
      <c r="P282" s="149">
        <f t="shared" si="45"/>
        <v>0</v>
      </c>
      <c r="Q282" s="150">
        <f t="shared" si="46"/>
        <v>0</v>
      </c>
      <c r="R282" s="3"/>
      <c r="S282" s="3"/>
      <c r="T282" s="3"/>
    </row>
    <row r="283" spans="1:20" ht="39" customHeight="1" x14ac:dyDescent="0.3">
      <c r="A283" s="26"/>
      <c r="B283" s="244"/>
      <c r="C283" s="141" t="s">
        <v>109</v>
      </c>
      <c r="D283" s="186"/>
      <c r="E283" s="157">
        <f>E285</f>
        <v>210</v>
      </c>
      <c r="F283" s="157">
        <f>F285</f>
        <v>210</v>
      </c>
      <c r="G283" s="157"/>
      <c r="H283" s="156"/>
      <c r="I283" s="140"/>
      <c r="J283" s="157"/>
      <c r="K283" s="140"/>
      <c r="L283" s="157"/>
      <c r="M283" s="157"/>
      <c r="N283" s="156"/>
      <c r="O283" s="59"/>
      <c r="P283" s="149"/>
      <c r="Q283" s="150"/>
      <c r="R283" s="3"/>
      <c r="S283" s="3"/>
      <c r="T283" s="3"/>
    </row>
    <row r="284" spans="1:20" ht="16.5" customHeight="1" x14ac:dyDescent="0.3">
      <c r="A284" s="203"/>
      <c r="B284" s="244"/>
      <c r="C284" s="155" t="s">
        <v>24</v>
      </c>
      <c r="D284" s="186"/>
      <c r="E284" s="157"/>
      <c r="F284" s="157"/>
      <c r="G284" s="157"/>
      <c r="H284" s="156"/>
      <c r="I284" s="140"/>
      <c r="J284" s="157"/>
      <c r="K284" s="140"/>
      <c r="L284" s="157"/>
      <c r="M284" s="157"/>
      <c r="N284" s="156"/>
      <c r="O284" s="59"/>
      <c r="P284" s="149"/>
      <c r="Q284" s="150"/>
      <c r="R284" s="3"/>
      <c r="S284" s="3"/>
      <c r="T284" s="3"/>
    </row>
    <row r="285" spans="1:20" ht="21" customHeight="1" x14ac:dyDescent="0.3">
      <c r="A285" s="204"/>
      <c r="B285" s="244"/>
      <c r="C285" s="155" t="s">
        <v>25</v>
      </c>
      <c r="D285" s="186"/>
      <c r="E285" s="157">
        <v>210</v>
      </c>
      <c r="F285" s="157">
        <v>210</v>
      </c>
      <c r="G285" s="157"/>
      <c r="H285" s="156"/>
      <c r="I285" s="140">
        <v>99.9</v>
      </c>
      <c r="J285" s="157">
        <v>99.9</v>
      </c>
      <c r="K285" s="140"/>
      <c r="L285" s="157"/>
      <c r="M285" s="157">
        <v>110.1</v>
      </c>
      <c r="N285" s="156">
        <v>109.2</v>
      </c>
      <c r="O285" s="59"/>
      <c r="P285" s="147">
        <f>G285+I285+K285+M285</f>
        <v>210</v>
      </c>
      <c r="Q285" s="150">
        <f t="shared" si="46"/>
        <v>209.10000000000002</v>
      </c>
      <c r="R285" s="3"/>
      <c r="S285" s="3"/>
      <c r="T285" s="3"/>
    </row>
    <row r="286" spans="1:20" ht="16.5" customHeight="1" x14ac:dyDescent="0.3">
      <c r="A286" s="204"/>
      <c r="B286" s="244"/>
      <c r="C286" s="155" t="s">
        <v>26</v>
      </c>
      <c r="D286" s="186"/>
      <c r="E286" s="157"/>
      <c r="F286" s="157"/>
      <c r="G286" s="157"/>
      <c r="H286" s="156"/>
      <c r="I286" s="140"/>
      <c r="J286" s="157"/>
      <c r="K286" s="140"/>
      <c r="L286" s="157"/>
      <c r="M286" s="157"/>
      <c r="N286" s="156"/>
      <c r="O286" s="59"/>
      <c r="P286" s="149"/>
      <c r="Q286" s="150"/>
      <c r="R286" s="3"/>
      <c r="S286" s="3"/>
      <c r="T286" s="3"/>
    </row>
    <row r="287" spans="1:20" ht="16.5" customHeight="1" x14ac:dyDescent="0.3">
      <c r="A287" s="204"/>
      <c r="B287" s="244"/>
      <c r="C287" s="141" t="s">
        <v>111</v>
      </c>
      <c r="D287" s="186"/>
      <c r="E287" s="157">
        <v>17</v>
      </c>
      <c r="F287" s="157">
        <v>17</v>
      </c>
      <c r="G287" s="157"/>
      <c r="H287" s="156"/>
      <c r="I287" s="140"/>
      <c r="J287" s="157"/>
      <c r="K287" s="140"/>
      <c r="L287" s="157"/>
      <c r="M287" s="157"/>
      <c r="N287" s="156"/>
      <c r="O287" s="59"/>
      <c r="P287" s="149"/>
      <c r="Q287" s="150"/>
      <c r="R287" s="3"/>
      <c r="S287" s="3"/>
      <c r="T287" s="3"/>
    </row>
    <row r="288" spans="1:20" ht="16.5" customHeight="1" x14ac:dyDescent="0.3">
      <c r="A288" s="204"/>
      <c r="B288" s="244"/>
      <c r="C288" s="155" t="s">
        <v>24</v>
      </c>
      <c r="D288" s="186"/>
      <c r="E288" s="157"/>
      <c r="F288" s="157"/>
      <c r="G288" s="157"/>
      <c r="H288" s="156"/>
      <c r="I288" s="140"/>
      <c r="J288" s="157"/>
      <c r="K288" s="140"/>
      <c r="L288" s="157"/>
      <c r="M288" s="157"/>
      <c r="N288" s="156"/>
      <c r="O288" s="59"/>
      <c r="P288" s="149"/>
      <c r="Q288" s="150"/>
      <c r="R288" s="3"/>
      <c r="S288" s="3"/>
      <c r="T288" s="3"/>
    </row>
    <row r="289" spans="1:20" ht="16.5" customHeight="1" x14ac:dyDescent="0.3">
      <c r="A289" s="204"/>
      <c r="B289" s="244"/>
      <c r="C289" s="155" t="s">
        <v>25</v>
      </c>
      <c r="D289" s="186"/>
      <c r="E289" s="157">
        <v>17</v>
      </c>
      <c r="F289" s="157">
        <v>17</v>
      </c>
      <c r="G289" s="157"/>
      <c r="H289" s="156"/>
      <c r="I289" s="140"/>
      <c r="J289" s="157"/>
      <c r="K289" s="140">
        <v>16.7</v>
      </c>
      <c r="L289" s="157">
        <v>16.7</v>
      </c>
      <c r="M289" s="157">
        <v>0.3</v>
      </c>
      <c r="N289" s="156"/>
      <c r="O289" s="59"/>
      <c r="P289" s="149"/>
      <c r="Q289" s="150"/>
      <c r="R289" s="3"/>
      <c r="S289" s="3"/>
      <c r="T289" s="3"/>
    </row>
    <row r="290" spans="1:20" ht="16.5" customHeight="1" x14ac:dyDescent="0.3">
      <c r="A290" s="204"/>
      <c r="B290" s="244"/>
      <c r="C290" s="155" t="s">
        <v>26</v>
      </c>
      <c r="D290" s="186"/>
      <c r="E290" s="157"/>
      <c r="F290" s="157"/>
      <c r="G290" s="157"/>
      <c r="H290" s="156"/>
      <c r="I290" s="140"/>
      <c r="J290" s="157"/>
      <c r="K290" s="140"/>
      <c r="L290" s="157"/>
      <c r="M290" s="157"/>
      <c r="N290" s="156"/>
      <c r="O290" s="59"/>
      <c r="P290" s="149"/>
      <c r="Q290" s="150"/>
      <c r="R290" s="3"/>
      <c r="S290" s="3"/>
      <c r="T290" s="3"/>
    </row>
    <row r="291" spans="1:20" ht="21.75" customHeight="1" x14ac:dyDescent="0.3">
      <c r="A291" s="204"/>
      <c r="B291" s="244"/>
      <c r="C291" s="141" t="s">
        <v>110</v>
      </c>
      <c r="D291" s="186"/>
      <c r="E291" s="157"/>
      <c r="F291" s="157"/>
      <c r="G291" s="157"/>
      <c r="H291" s="156"/>
      <c r="I291" s="140"/>
      <c r="J291" s="157"/>
      <c r="K291" s="140"/>
      <c r="L291" s="157"/>
      <c r="M291" s="157"/>
      <c r="N291" s="156"/>
      <c r="O291" s="59"/>
      <c r="P291" s="149"/>
      <c r="Q291" s="150"/>
      <c r="R291" s="3"/>
      <c r="S291" s="3"/>
      <c r="T291" s="3"/>
    </row>
    <row r="292" spans="1:20" ht="16.5" customHeight="1" x14ac:dyDescent="0.3">
      <c r="A292" s="204"/>
      <c r="B292" s="244"/>
      <c r="C292" s="6" t="s">
        <v>24</v>
      </c>
      <c r="D292" s="186"/>
      <c r="E292" s="157"/>
      <c r="F292" s="157"/>
      <c r="G292" s="157"/>
      <c r="H292" s="156"/>
      <c r="I292" s="140"/>
      <c r="J292" s="157"/>
      <c r="K292" s="140"/>
      <c r="L292" s="157"/>
      <c r="M292" s="157"/>
      <c r="N292" s="156"/>
      <c r="O292" s="59"/>
      <c r="P292" s="149"/>
      <c r="Q292" s="150"/>
      <c r="R292" s="3"/>
      <c r="S292" s="3"/>
      <c r="T292" s="3"/>
    </row>
    <row r="293" spans="1:20" ht="16.5" customHeight="1" x14ac:dyDescent="0.3">
      <c r="A293" s="204"/>
      <c r="B293" s="244"/>
      <c r="C293" s="6" t="s">
        <v>25</v>
      </c>
      <c r="D293" s="186"/>
      <c r="E293" s="157">
        <v>100</v>
      </c>
      <c r="F293" s="157">
        <v>100</v>
      </c>
      <c r="G293" s="157"/>
      <c r="H293" s="156"/>
      <c r="I293" s="140"/>
      <c r="J293" s="157"/>
      <c r="K293" s="140">
        <v>99.9</v>
      </c>
      <c r="L293" s="157">
        <v>99.9</v>
      </c>
      <c r="M293" s="157">
        <v>0.1</v>
      </c>
      <c r="N293" s="156"/>
      <c r="O293" s="59"/>
      <c r="P293" s="149">
        <f>G293+I293+K293+M293</f>
        <v>100</v>
      </c>
      <c r="Q293" s="150">
        <f t="shared" ref="Q293" si="47">H293+J293+L293+N293</f>
        <v>99.9</v>
      </c>
      <c r="R293" s="3"/>
      <c r="S293" s="3"/>
      <c r="T293" s="3"/>
    </row>
    <row r="294" spans="1:20" ht="16.5" customHeight="1" x14ac:dyDescent="0.3">
      <c r="A294" s="204"/>
      <c r="B294" s="244"/>
      <c r="C294" s="6" t="s">
        <v>26</v>
      </c>
      <c r="D294" s="186"/>
      <c r="E294" s="157"/>
      <c r="F294" s="157"/>
      <c r="G294" s="157"/>
      <c r="H294" s="156"/>
      <c r="I294" s="140"/>
      <c r="J294" s="157"/>
      <c r="K294" s="140"/>
      <c r="L294" s="157"/>
      <c r="M294" s="157"/>
      <c r="N294" s="156"/>
      <c r="O294" s="59"/>
      <c r="P294" s="149"/>
      <c r="Q294" s="150"/>
      <c r="R294" s="3"/>
      <c r="S294" s="3"/>
      <c r="T294" s="3"/>
    </row>
    <row r="295" spans="1:20" ht="16.5" customHeight="1" x14ac:dyDescent="0.3">
      <c r="A295" s="204"/>
      <c r="B295" s="244"/>
      <c r="C295" s="141" t="s">
        <v>113</v>
      </c>
      <c r="D295" s="186"/>
      <c r="E295" s="157">
        <f>E297</f>
        <v>2.5</v>
      </c>
      <c r="F295" s="157">
        <v>2.5</v>
      </c>
      <c r="G295" s="157"/>
      <c r="H295" s="156"/>
      <c r="I295" s="140"/>
      <c r="J295" s="157"/>
      <c r="K295" s="140"/>
      <c r="L295" s="157"/>
      <c r="M295" s="157"/>
      <c r="N295" s="156"/>
      <c r="O295" s="59"/>
      <c r="P295" s="149"/>
      <c r="Q295" s="150"/>
      <c r="R295" s="3"/>
      <c r="S295" s="3"/>
      <c r="T295" s="3"/>
    </row>
    <row r="296" spans="1:20" ht="16.5" customHeight="1" x14ac:dyDescent="0.3">
      <c r="A296" s="204"/>
      <c r="B296" s="244"/>
      <c r="C296" s="155" t="s">
        <v>24</v>
      </c>
      <c r="D296" s="186"/>
      <c r="E296" s="157"/>
      <c r="F296" s="157"/>
      <c r="G296" s="157"/>
      <c r="H296" s="156"/>
      <c r="I296" s="140"/>
      <c r="J296" s="157"/>
      <c r="K296" s="140"/>
      <c r="L296" s="157"/>
      <c r="M296" s="157"/>
      <c r="N296" s="156"/>
      <c r="O296" s="59"/>
      <c r="P296" s="149"/>
      <c r="Q296" s="150"/>
      <c r="R296" s="3"/>
      <c r="S296" s="3"/>
      <c r="T296" s="3"/>
    </row>
    <row r="297" spans="1:20" ht="16.5" customHeight="1" x14ac:dyDescent="0.3">
      <c r="A297" s="204"/>
      <c r="B297" s="244"/>
      <c r="C297" s="155" t="s">
        <v>25</v>
      </c>
      <c r="D297" s="186"/>
      <c r="E297" s="157">
        <v>2.5</v>
      </c>
      <c r="F297" s="157">
        <v>2.5</v>
      </c>
      <c r="G297" s="157"/>
      <c r="H297" s="156"/>
      <c r="I297" s="140"/>
      <c r="J297" s="157"/>
      <c r="K297" s="140"/>
      <c r="L297" s="157"/>
      <c r="M297" s="157">
        <v>2.5</v>
      </c>
      <c r="N297" s="156">
        <v>2.4</v>
      </c>
      <c r="O297" s="59"/>
      <c r="P297" s="149"/>
      <c r="Q297" s="150"/>
      <c r="R297" s="3"/>
      <c r="S297" s="3"/>
      <c r="T297" s="3"/>
    </row>
    <row r="298" spans="1:20" ht="16.5" customHeight="1" x14ac:dyDescent="0.3">
      <c r="A298" s="204"/>
      <c r="B298" s="244"/>
      <c r="C298" s="155" t="s">
        <v>26</v>
      </c>
      <c r="D298" s="186"/>
      <c r="E298" s="157"/>
      <c r="F298" s="157"/>
      <c r="G298" s="157"/>
      <c r="H298" s="156"/>
      <c r="I298" s="140"/>
      <c r="J298" s="157"/>
      <c r="K298" s="140"/>
      <c r="L298" s="157"/>
      <c r="M298" s="157"/>
      <c r="N298" s="156"/>
      <c r="O298" s="59"/>
      <c r="P298" s="149"/>
      <c r="Q298" s="150"/>
      <c r="R298" s="3"/>
      <c r="S298" s="3"/>
      <c r="T298" s="3"/>
    </row>
    <row r="299" spans="1:20" ht="24.75" customHeight="1" thickBot="1" x14ac:dyDescent="0.35">
      <c r="A299" s="205"/>
      <c r="B299" s="245" t="s">
        <v>2</v>
      </c>
      <c r="C299" s="55" t="s">
        <v>21</v>
      </c>
      <c r="D299" s="55"/>
      <c r="E299" s="63">
        <f t="shared" ref="E299:N299" si="48">E301+E302+E303</f>
        <v>8051.9</v>
      </c>
      <c r="F299" s="63">
        <f t="shared" si="48"/>
        <v>8051.9</v>
      </c>
      <c r="G299" s="63">
        <f t="shared" si="48"/>
        <v>1627.9900000000002</v>
      </c>
      <c r="H299" s="63">
        <f t="shared" si="48"/>
        <v>1627.9900000000002</v>
      </c>
      <c r="I299" s="63">
        <f t="shared" si="48"/>
        <v>1802.4</v>
      </c>
      <c r="J299" s="63">
        <f t="shared" si="48"/>
        <v>1802.4</v>
      </c>
      <c r="K299" s="63">
        <f t="shared" si="48"/>
        <v>1895.51</v>
      </c>
      <c r="L299" s="63">
        <f t="shared" si="48"/>
        <v>1895.51</v>
      </c>
      <c r="M299" s="63">
        <f t="shared" si="48"/>
        <v>2725.9999999999995</v>
      </c>
      <c r="N299" s="63">
        <f t="shared" si="48"/>
        <v>1989.8000000000002</v>
      </c>
      <c r="O299" s="49">
        <f>(H299+J299+L299+N299)*100/E299</f>
        <v>90.856816403581789</v>
      </c>
      <c r="P299" s="149">
        <f t="shared" si="45"/>
        <v>8051.9</v>
      </c>
      <c r="Q299" s="150">
        <f t="shared" si="46"/>
        <v>7315.7000000000007</v>
      </c>
      <c r="R299" s="3"/>
      <c r="S299" s="3"/>
      <c r="T299" s="3"/>
    </row>
    <row r="300" spans="1:20" ht="18.75" customHeight="1" thickBot="1" x14ac:dyDescent="0.35">
      <c r="A300" s="204"/>
      <c r="B300" s="232"/>
      <c r="C300" s="55" t="s">
        <v>24</v>
      </c>
      <c r="D300" s="55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49"/>
      <c r="P300" s="149">
        <f t="shared" si="45"/>
        <v>0</v>
      </c>
      <c r="Q300" s="150">
        <f t="shared" si="46"/>
        <v>0</v>
      </c>
      <c r="R300" s="3"/>
      <c r="S300" s="3"/>
      <c r="T300" s="3"/>
    </row>
    <row r="301" spans="1:20" ht="33.75" customHeight="1" thickBot="1" x14ac:dyDescent="0.35">
      <c r="A301" s="204"/>
      <c r="B301" s="232"/>
      <c r="C301" s="55" t="s">
        <v>25</v>
      </c>
      <c r="D301" s="55"/>
      <c r="E301" s="63">
        <f t="shared" ref="E301:N301" si="49">E224+E237+E253</f>
        <v>8051.9</v>
      </c>
      <c r="F301" s="63">
        <f t="shared" si="49"/>
        <v>8051.9</v>
      </c>
      <c r="G301" s="63">
        <f t="shared" si="49"/>
        <v>1627.9900000000002</v>
      </c>
      <c r="H301" s="63">
        <f t="shared" si="49"/>
        <v>1627.9900000000002</v>
      </c>
      <c r="I301" s="63">
        <f t="shared" si="49"/>
        <v>1802.4</v>
      </c>
      <c r="J301" s="63">
        <f t="shared" si="49"/>
        <v>1802.4</v>
      </c>
      <c r="K301" s="63">
        <f t="shared" si="49"/>
        <v>1895.51</v>
      </c>
      <c r="L301" s="63">
        <f t="shared" si="49"/>
        <v>1895.51</v>
      </c>
      <c r="M301" s="63">
        <f t="shared" si="49"/>
        <v>2725.9999999999995</v>
      </c>
      <c r="N301" s="63">
        <f t="shared" si="49"/>
        <v>1989.8000000000002</v>
      </c>
      <c r="O301" s="49"/>
      <c r="P301" s="147">
        <f>G301+I301+K301+M301</f>
        <v>8051.9</v>
      </c>
      <c r="Q301" s="150">
        <f t="shared" si="46"/>
        <v>7315.7000000000007</v>
      </c>
      <c r="R301" s="3"/>
      <c r="S301" s="3"/>
      <c r="T301" s="3"/>
    </row>
    <row r="302" spans="1:20" ht="18.75" customHeight="1" thickBot="1" x14ac:dyDescent="0.35">
      <c r="A302" s="204"/>
      <c r="B302" s="232"/>
      <c r="C302" s="50" t="s">
        <v>58</v>
      </c>
      <c r="D302" s="175"/>
      <c r="E302" s="63">
        <f t="shared" ref="E302:N302" si="50">E227</f>
        <v>0</v>
      </c>
      <c r="F302" s="63">
        <f t="shared" si="50"/>
        <v>0</v>
      </c>
      <c r="G302" s="63">
        <f t="shared" si="50"/>
        <v>0</v>
      </c>
      <c r="H302" s="63">
        <f t="shared" si="50"/>
        <v>0</v>
      </c>
      <c r="I302" s="63">
        <f t="shared" si="50"/>
        <v>0</v>
      </c>
      <c r="J302" s="63">
        <f t="shared" si="50"/>
        <v>0</v>
      </c>
      <c r="K302" s="63">
        <f t="shared" si="50"/>
        <v>0</v>
      </c>
      <c r="L302" s="63">
        <f t="shared" si="50"/>
        <v>0</v>
      </c>
      <c r="M302" s="63">
        <f t="shared" si="50"/>
        <v>0</v>
      </c>
      <c r="N302" s="63">
        <f t="shared" si="50"/>
        <v>0</v>
      </c>
      <c r="O302" s="61"/>
      <c r="P302" s="149">
        <f t="shared" si="45"/>
        <v>0</v>
      </c>
      <c r="Q302" s="150">
        <f t="shared" si="46"/>
        <v>0</v>
      </c>
      <c r="R302" s="3"/>
      <c r="S302" s="3"/>
      <c r="T302" s="3"/>
    </row>
    <row r="303" spans="1:20" ht="21.75" customHeight="1" thickBot="1" x14ac:dyDescent="0.35">
      <c r="A303" s="204"/>
      <c r="B303" s="232"/>
      <c r="C303" s="99" t="s">
        <v>26</v>
      </c>
      <c r="D303" s="9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52"/>
      <c r="P303" s="149">
        <f t="shared" si="45"/>
        <v>0</v>
      </c>
      <c r="Q303" s="150">
        <f t="shared" si="46"/>
        <v>0</v>
      </c>
      <c r="R303" s="3"/>
      <c r="S303" s="3"/>
      <c r="T303" s="3"/>
    </row>
    <row r="304" spans="1:20" ht="53.25" customHeight="1" x14ac:dyDescent="0.3">
      <c r="A304" s="204"/>
      <c r="B304" s="233" t="s">
        <v>85</v>
      </c>
      <c r="C304" s="22" t="s">
        <v>95</v>
      </c>
      <c r="D304" s="180"/>
      <c r="E304" s="89">
        <f t="shared" ref="E304:N304" si="51">E306+E307+E308</f>
        <v>8281.6</v>
      </c>
      <c r="F304" s="89">
        <f t="shared" si="51"/>
        <v>8281.6</v>
      </c>
      <c r="G304" s="89">
        <f t="shared" si="51"/>
        <v>1318.3000000000002</v>
      </c>
      <c r="H304" s="89">
        <f t="shared" si="51"/>
        <v>1318.3000000000002</v>
      </c>
      <c r="I304" s="90">
        <f t="shared" si="51"/>
        <v>2146.6</v>
      </c>
      <c r="J304" s="90">
        <f t="shared" si="51"/>
        <v>2146.6</v>
      </c>
      <c r="K304" s="90">
        <f t="shared" si="51"/>
        <v>1665.0900000000001</v>
      </c>
      <c r="L304" s="90">
        <f t="shared" si="51"/>
        <v>1665.0900000000001</v>
      </c>
      <c r="M304" s="90">
        <f t="shared" si="51"/>
        <v>3151.61</v>
      </c>
      <c r="N304" s="90">
        <f t="shared" si="51"/>
        <v>2922.44</v>
      </c>
      <c r="O304" s="60"/>
      <c r="P304" s="149">
        <f t="shared" si="45"/>
        <v>8281.6</v>
      </c>
      <c r="Q304" s="150">
        <f t="shared" si="46"/>
        <v>8052.43</v>
      </c>
      <c r="R304" s="3"/>
      <c r="S304" s="3"/>
      <c r="T304" s="3"/>
    </row>
    <row r="305" spans="1:20" ht="24.75" customHeight="1" x14ac:dyDescent="0.3">
      <c r="A305" s="204"/>
      <c r="B305" s="232"/>
      <c r="C305" s="6" t="s">
        <v>24</v>
      </c>
      <c r="D305" s="180"/>
      <c r="E305" s="82"/>
      <c r="F305" s="82"/>
      <c r="G305" s="82"/>
      <c r="H305" s="82"/>
      <c r="I305" s="95"/>
      <c r="J305" s="82"/>
      <c r="K305" s="95"/>
      <c r="L305" s="82"/>
      <c r="M305" s="82"/>
      <c r="N305" s="92"/>
      <c r="O305" s="59"/>
      <c r="P305" s="149">
        <f t="shared" si="45"/>
        <v>0</v>
      </c>
      <c r="Q305" s="150">
        <f t="shared" si="46"/>
        <v>0</v>
      </c>
      <c r="R305" s="3"/>
      <c r="S305" s="3"/>
      <c r="T305" s="3"/>
    </row>
    <row r="306" spans="1:20" ht="16.5" customHeight="1" x14ac:dyDescent="0.3">
      <c r="A306" s="204"/>
      <c r="B306" s="232"/>
      <c r="C306" s="6" t="s">
        <v>25</v>
      </c>
      <c r="D306" s="180"/>
      <c r="E306" s="82">
        <f t="shared" ref="E306:N306" si="52">E311+E315+E319</f>
        <v>5591.6</v>
      </c>
      <c r="F306" s="82">
        <f t="shared" si="52"/>
        <v>5591.6</v>
      </c>
      <c r="G306" s="82">
        <f t="shared" si="52"/>
        <v>1318.3000000000002</v>
      </c>
      <c r="H306" s="82">
        <f t="shared" si="52"/>
        <v>1318.3000000000002</v>
      </c>
      <c r="I306" s="95">
        <f t="shared" si="52"/>
        <v>2146.6</v>
      </c>
      <c r="J306" s="92">
        <f t="shared" si="52"/>
        <v>2146.6</v>
      </c>
      <c r="K306" s="95">
        <f t="shared" si="52"/>
        <v>1328.73</v>
      </c>
      <c r="L306" s="92">
        <f t="shared" si="52"/>
        <v>1328.73</v>
      </c>
      <c r="M306" s="92">
        <f t="shared" si="52"/>
        <v>797.97</v>
      </c>
      <c r="N306" s="92">
        <f t="shared" si="52"/>
        <v>568.79999999999995</v>
      </c>
      <c r="O306" s="59"/>
      <c r="P306" s="149">
        <f t="shared" si="45"/>
        <v>5591.6</v>
      </c>
      <c r="Q306" s="150">
        <f t="shared" si="46"/>
        <v>5362.43</v>
      </c>
      <c r="R306" s="3"/>
      <c r="S306" s="3"/>
      <c r="T306" s="3"/>
    </row>
    <row r="307" spans="1:20" ht="24" customHeight="1" x14ac:dyDescent="0.3">
      <c r="A307" s="204"/>
      <c r="B307" s="232"/>
      <c r="C307" s="6" t="s">
        <v>26</v>
      </c>
      <c r="D307" s="180"/>
      <c r="E307" s="82">
        <f t="shared" ref="E307:N307" si="53">E324</f>
        <v>1100</v>
      </c>
      <c r="F307" s="82">
        <f t="shared" si="53"/>
        <v>1100</v>
      </c>
      <c r="G307" s="82">
        <f t="shared" si="53"/>
        <v>0</v>
      </c>
      <c r="H307" s="82">
        <f t="shared" si="53"/>
        <v>0</v>
      </c>
      <c r="I307" s="95">
        <f t="shared" si="53"/>
        <v>0</v>
      </c>
      <c r="J307" s="92">
        <f t="shared" si="53"/>
        <v>0</v>
      </c>
      <c r="K307" s="95">
        <f t="shared" si="53"/>
        <v>336.36</v>
      </c>
      <c r="L307" s="92">
        <f t="shared" si="53"/>
        <v>336.36</v>
      </c>
      <c r="M307" s="92">
        <f t="shared" si="53"/>
        <v>763.64</v>
      </c>
      <c r="N307" s="92">
        <f t="shared" si="53"/>
        <v>763.64</v>
      </c>
      <c r="O307" s="59"/>
      <c r="P307" s="149">
        <f t="shared" si="45"/>
        <v>1100</v>
      </c>
      <c r="Q307" s="150">
        <f t="shared" si="46"/>
        <v>1100</v>
      </c>
      <c r="R307" s="3"/>
      <c r="S307" s="3"/>
      <c r="T307" s="3"/>
    </row>
    <row r="308" spans="1:20" ht="19.5" customHeight="1" x14ac:dyDescent="0.3">
      <c r="A308" s="41"/>
      <c r="B308" s="232"/>
      <c r="C308" s="6" t="s">
        <v>54</v>
      </c>
      <c r="D308" s="187"/>
      <c r="E308" s="158">
        <f>E312</f>
        <v>1590</v>
      </c>
      <c r="F308" s="82">
        <f>F312</f>
        <v>1590</v>
      </c>
      <c r="G308" s="82">
        <f>G312</f>
        <v>0</v>
      </c>
      <c r="H308" s="82"/>
      <c r="I308" s="95">
        <f>I312</f>
        <v>0</v>
      </c>
      <c r="J308" s="92"/>
      <c r="K308" s="95">
        <f>K312</f>
        <v>0</v>
      </c>
      <c r="L308" s="92">
        <f>L312</f>
        <v>0</v>
      </c>
      <c r="M308" s="92">
        <f>M312</f>
        <v>1590</v>
      </c>
      <c r="N308" s="92">
        <f>N312</f>
        <v>1590</v>
      </c>
      <c r="O308" s="59"/>
      <c r="P308" s="149">
        <f t="shared" si="45"/>
        <v>1590</v>
      </c>
      <c r="Q308" s="150">
        <f t="shared" si="45"/>
        <v>1590</v>
      </c>
      <c r="R308" s="3"/>
      <c r="S308" s="3"/>
      <c r="T308" s="3"/>
    </row>
    <row r="309" spans="1:20" ht="46.5" customHeight="1" x14ac:dyDescent="0.3">
      <c r="A309" s="41"/>
      <c r="B309" s="232"/>
      <c r="C309" s="17" t="s">
        <v>64</v>
      </c>
      <c r="D309" s="188"/>
      <c r="E309" s="100"/>
      <c r="F309" s="82"/>
      <c r="G309" s="82"/>
      <c r="H309" s="82"/>
      <c r="I309" s="95"/>
      <c r="J309" s="82"/>
      <c r="K309" s="95"/>
      <c r="L309" s="92"/>
      <c r="M309" s="92"/>
      <c r="N309" s="92"/>
      <c r="O309" s="59"/>
      <c r="P309" s="149">
        <f t="shared" si="45"/>
        <v>0</v>
      </c>
      <c r="Q309" s="150">
        <f t="shared" si="46"/>
        <v>0</v>
      </c>
      <c r="R309" s="3"/>
      <c r="S309" s="3"/>
      <c r="T309" s="3"/>
    </row>
    <row r="310" spans="1:20" ht="18.75" customHeight="1" x14ac:dyDescent="0.3">
      <c r="A310" s="41"/>
      <c r="B310" s="232"/>
      <c r="C310" s="6" t="s">
        <v>24</v>
      </c>
      <c r="D310" s="180"/>
      <c r="E310" s="82"/>
      <c r="F310" s="82"/>
      <c r="G310" s="82"/>
      <c r="H310" s="82"/>
      <c r="I310" s="95"/>
      <c r="J310" s="92"/>
      <c r="K310" s="95"/>
      <c r="L310" s="82"/>
      <c r="M310" s="82"/>
      <c r="N310" s="92"/>
      <c r="O310" s="59"/>
      <c r="P310" s="149">
        <f t="shared" si="45"/>
        <v>0</v>
      </c>
      <c r="Q310" s="150">
        <f t="shared" si="46"/>
        <v>0</v>
      </c>
      <c r="R310" s="3"/>
      <c r="S310" s="3"/>
      <c r="T310" s="3"/>
    </row>
    <row r="311" spans="1:20" ht="17.25" customHeight="1" x14ac:dyDescent="0.3">
      <c r="A311" s="41"/>
      <c r="B311" s="232"/>
      <c r="C311" s="6" t="s">
        <v>25</v>
      </c>
      <c r="D311" s="180"/>
      <c r="E311" s="82">
        <v>4551.3</v>
      </c>
      <c r="F311" s="82">
        <v>4551.3</v>
      </c>
      <c r="G311" s="82">
        <v>1058.9000000000001</v>
      </c>
      <c r="H311" s="82">
        <v>1058.9000000000001</v>
      </c>
      <c r="I311" s="95">
        <v>1924</v>
      </c>
      <c r="J311" s="92">
        <v>1924</v>
      </c>
      <c r="K311" s="95">
        <v>1235.03</v>
      </c>
      <c r="L311" s="92">
        <v>1235.03</v>
      </c>
      <c r="M311" s="92">
        <v>333.37</v>
      </c>
      <c r="N311" s="92">
        <v>115</v>
      </c>
      <c r="O311" s="59"/>
      <c r="P311" s="149">
        <f t="shared" si="45"/>
        <v>4551.3</v>
      </c>
      <c r="Q311" s="150">
        <f t="shared" si="46"/>
        <v>4332.93</v>
      </c>
      <c r="R311" s="3"/>
      <c r="S311" s="3"/>
      <c r="T311" s="3"/>
    </row>
    <row r="312" spans="1:20" ht="15.75" customHeight="1" x14ac:dyDescent="0.3">
      <c r="A312" s="203"/>
      <c r="B312" s="232"/>
      <c r="C312" s="6" t="s">
        <v>54</v>
      </c>
      <c r="D312" s="180"/>
      <c r="E312" s="82">
        <v>1590</v>
      </c>
      <c r="F312" s="82">
        <v>1590</v>
      </c>
      <c r="G312" s="82"/>
      <c r="H312" s="82"/>
      <c r="I312" s="95"/>
      <c r="J312" s="82"/>
      <c r="K312" s="95"/>
      <c r="L312" s="92"/>
      <c r="M312" s="92">
        <v>1590</v>
      </c>
      <c r="N312" s="92">
        <v>1590</v>
      </c>
      <c r="O312" s="59"/>
      <c r="P312" s="149">
        <f t="shared" si="45"/>
        <v>1590</v>
      </c>
      <c r="Q312" s="150">
        <f t="shared" si="46"/>
        <v>1590</v>
      </c>
      <c r="R312" s="3"/>
      <c r="S312" s="3"/>
      <c r="T312" s="3"/>
    </row>
    <row r="313" spans="1:20" ht="32.25" customHeight="1" x14ac:dyDescent="0.3">
      <c r="A313" s="204"/>
      <c r="B313" s="232"/>
      <c r="C313" s="17" t="s">
        <v>46</v>
      </c>
      <c r="D313" s="188"/>
      <c r="E313" s="100"/>
      <c r="F313" s="82"/>
      <c r="G313" s="82"/>
      <c r="H313" s="82"/>
      <c r="I313" s="95"/>
      <c r="J313" s="92"/>
      <c r="K313" s="95"/>
      <c r="L313" s="92"/>
      <c r="M313" s="92"/>
      <c r="N313" s="92"/>
      <c r="O313" s="94"/>
      <c r="P313" s="149">
        <f t="shared" si="45"/>
        <v>0</v>
      </c>
      <c r="Q313" s="150">
        <f t="shared" si="46"/>
        <v>0</v>
      </c>
      <c r="R313" s="3"/>
      <c r="S313" s="3"/>
      <c r="T313" s="3"/>
    </row>
    <row r="314" spans="1:20" ht="24" customHeight="1" x14ac:dyDescent="0.3">
      <c r="A314" s="204"/>
      <c r="B314" s="232"/>
      <c r="C314" s="6" t="s">
        <v>24</v>
      </c>
      <c r="D314" s="180"/>
      <c r="E314" s="82"/>
      <c r="F314" s="82"/>
      <c r="G314" s="82"/>
      <c r="H314" s="82"/>
      <c r="I314" s="95"/>
      <c r="J314" s="92"/>
      <c r="K314" s="95"/>
      <c r="L314" s="82"/>
      <c r="M314" s="82"/>
      <c r="N314" s="92"/>
      <c r="O314" s="94"/>
      <c r="P314" s="149">
        <f t="shared" si="45"/>
        <v>0</v>
      </c>
      <c r="Q314" s="150">
        <f t="shared" si="46"/>
        <v>0</v>
      </c>
      <c r="R314" s="3"/>
      <c r="S314" s="3"/>
      <c r="T314" s="3"/>
    </row>
    <row r="315" spans="1:20" ht="16.5" customHeight="1" x14ac:dyDescent="0.3">
      <c r="A315" s="205"/>
      <c r="B315" s="232"/>
      <c r="C315" s="6" t="s">
        <v>25</v>
      </c>
      <c r="D315" s="187"/>
      <c r="E315" s="100">
        <v>1022.3</v>
      </c>
      <c r="F315" s="82">
        <v>1022.3</v>
      </c>
      <c r="G315" s="82">
        <v>258.2</v>
      </c>
      <c r="H315" s="82">
        <v>258.2</v>
      </c>
      <c r="I315" s="95">
        <v>212.1</v>
      </c>
      <c r="J315" s="82">
        <v>212.1</v>
      </c>
      <c r="K315" s="95">
        <v>90.7</v>
      </c>
      <c r="L315" s="92">
        <v>90.7</v>
      </c>
      <c r="M315" s="92">
        <v>461.3</v>
      </c>
      <c r="N315" s="92">
        <v>450.9</v>
      </c>
      <c r="O315" s="94"/>
      <c r="P315" s="149">
        <f t="shared" si="45"/>
        <v>1022.3</v>
      </c>
      <c r="Q315" s="150">
        <f t="shared" si="46"/>
        <v>1011.9</v>
      </c>
      <c r="R315" s="3"/>
      <c r="S315" s="3"/>
      <c r="T315" s="3"/>
    </row>
    <row r="316" spans="1:20" ht="18" customHeight="1" x14ac:dyDescent="0.3">
      <c r="A316" s="203"/>
      <c r="B316" s="232"/>
      <c r="C316" s="6" t="s">
        <v>26</v>
      </c>
      <c r="D316" s="180"/>
      <c r="E316" s="82"/>
      <c r="F316" s="82"/>
      <c r="G316" s="82"/>
      <c r="H316" s="82"/>
      <c r="I316" s="95"/>
      <c r="J316" s="92"/>
      <c r="K316" s="95"/>
      <c r="L316" s="92"/>
      <c r="M316" s="92"/>
      <c r="N316" s="92"/>
      <c r="O316" s="59"/>
      <c r="P316" s="149">
        <f t="shared" si="45"/>
        <v>0</v>
      </c>
      <c r="Q316" s="150">
        <f t="shared" si="46"/>
        <v>0</v>
      </c>
      <c r="R316" s="3"/>
      <c r="S316" s="3"/>
      <c r="T316" s="3"/>
    </row>
    <row r="317" spans="1:20" ht="29.25" customHeight="1" x14ac:dyDescent="0.3">
      <c r="A317" s="204"/>
      <c r="B317" s="232"/>
      <c r="C317" s="17" t="s">
        <v>47</v>
      </c>
      <c r="D317" s="189"/>
      <c r="E317" s="82"/>
      <c r="F317" s="82"/>
      <c r="G317" s="82"/>
      <c r="H317" s="82"/>
      <c r="I317" s="95"/>
      <c r="J317" s="92"/>
      <c r="K317" s="95"/>
      <c r="L317" s="92"/>
      <c r="M317" s="92"/>
      <c r="N317" s="92"/>
      <c r="O317" s="94"/>
      <c r="P317" s="149">
        <f t="shared" si="45"/>
        <v>0</v>
      </c>
      <c r="Q317" s="150">
        <f t="shared" si="46"/>
        <v>0</v>
      </c>
      <c r="R317" s="3"/>
      <c r="S317" s="3"/>
      <c r="T317" s="3"/>
    </row>
    <row r="318" spans="1:20" ht="24" customHeight="1" x14ac:dyDescent="0.3">
      <c r="A318" s="204"/>
      <c r="B318" s="232"/>
      <c r="C318" s="6" t="s">
        <v>24</v>
      </c>
      <c r="D318" s="180"/>
      <c r="E318" s="82"/>
      <c r="F318" s="82"/>
      <c r="G318" s="82"/>
      <c r="H318" s="82"/>
      <c r="I318" s="95"/>
      <c r="J318" s="82"/>
      <c r="K318" s="95"/>
      <c r="L318" s="82"/>
      <c r="M318" s="82"/>
      <c r="N318" s="54"/>
      <c r="O318" s="94"/>
      <c r="P318" s="149">
        <f t="shared" si="45"/>
        <v>0</v>
      </c>
      <c r="Q318" s="150">
        <f t="shared" si="46"/>
        <v>0</v>
      </c>
      <c r="R318" s="3"/>
      <c r="S318" s="3"/>
      <c r="T318" s="3"/>
    </row>
    <row r="319" spans="1:20" ht="18.75" customHeight="1" x14ac:dyDescent="0.3">
      <c r="A319" s="204"/>
      <c r="B319" s="232"/>
      <c r="C319" s="6" t="s">
        <v>25</v>
      </c>
      <c r="D319" s="180"/>
      <c r="E319" s="82">
        <v>18</v>
      </c>
      <c r="F319" s="82">
        <v>18</v>
      </c>
      <c r="G319" s="82">
        <v>1.2</v>
      </c>
      <c r="H319" s="82">
        <v>1.2</v>
      </c>
      <c r="I319" s="95">
        <v>10.5</v>
      </c>
      <c r="J319" s="92">
        <v>10.5</v>
      </c>
      <c r="K319" s="95">
        <v>3</v>
      </c>
      <c r="L319" s="95">
        <v>3</v>
      </c>
      <c r="M319" s="95">
        <v>3.3</v>
      </c>
      <c r="N319" s="95">
        <v>2.9</v>
      </c>
      <c r="O319" s="94"/>
      <c r="P319" s="149">
        <f t="shared" si="45"/>
        <v>18</v>
      </c>
      <c r="Q319" s="150">
        <f t="shared" si="46"/>
        <v>17.599999999999998</v>
      </c>
      <c r="R319" s="3"/>
      <c r="S319" s="3"/>
      <c r="T319" s="3"/>
    </row>
    <row r="320" spans="1:20" ht="15.75" customHeight="1" x14ac:dyDescent="0.3">
      <c r="A320" s="204"/>
      <c r="B320" s="232"/>
      <c r="C320" s="6" t="s">
        <v>26</v>
      </c>
      <c r="D320" s="180"/>
      <c r="E320" s="82"/>
      <c r="F320" s="82"/>
      <c r="G320" s="82"/>
      <c r="H320" s="82"/>
      <c r="I320" s="95"/>
      <c r="J320" s="92"/>
      <c r="K320" s="95"/>
      <c r="L320" s="95"/>
      <c r="M320" s="95"/>
      <c r="N320" s="54"/>
      <c r="O320" s="59"/>
      <c r="P320" s="149">
        <f t="shared" si="45"/>
        <v>0</v>
      </c>
      <c r="Q320" s="150">
        <f t="shared" si="46"/>
        <v>0</v>
      </c>
      <c r="R320" s="3"/>
      <c r="S320" s="3"/>
      <c r="T320" s="3"/>
    </row>
    <row r="321" spans="1:20" ht="43.5" customHeight="1" x14ac:dyDescent="0.3">
      <c r="A321" s="204"/>
      <c r="B321" s="232"/>
      <c r="C321" s="12" t="s">
        <v>76</v>
      </c>
      <c r="D321" s="180"/>
      <c r="E321" s="82">
        <f>E324</f>
        <v>1100</v>
      </c>
      <c r="F321" s="82">
        <f>F324</f>
        <v>1100</v>
      </c>
      <c r="G321" s="82"/>
      <c r="H321" s="82"/>
      <c r="I321" s="95"/>
      <c r="J321" s="92"/>
      <c r="K321" s="95">
        <f>K324</f>
        <v>336.36</v>
      </c>
      <c r="L321" s="95"/>
      <c r="M321" s="95"/>
      <c r="N321" s="54"/>
      <c r="O321" s="59"/>
      <c r="P321" s="149"/>
      <c r="Q321" s="150"/>
      <c r="R321" s="3"/>
      <c r="S321" s="3"/>
      <c r="T321" s="3"/>
    </row>
    <row r="322" spans="1:20" ht="15.75" customHeight="1" x14ac:dyDescent="0.3">
      <c r="A322" s="204"/>
      <c r="B322" s="232"/>
      <c r="C322" s="6" t="s">
        <v>24</v>
      </c>
      <c r="D322" s="180"/>
      <c r="E322" s="82"/>
      <c r="F322" s="82"/>
      <c r="G322" s="82"/>
      <c r="H322" s="82"/>
      <c r="I322" s="95"/>
      <c r="J322" s="92"/>
      <c r="K322" s="95"/>
      <c r="L322" s="95"/>
      <c r="M322" s="95"/>
      <c r="N322" s="54"/>
      <c r="O322" s="59"/>
      <c r="P322" s="149"/>
      <c r="Q322" s="150"/>
      <c r="R322" s="3"/>
      <c r="S322" s="3"/>
      <c r="T322" s="3"/>
    </row>
    <row r="323" spans="1:20" ht="15.75" customHeight="1" x14ac:dyDescent="0.3">
      <c r="A323" s="204"/>
      <c r="B323" s="232"/>
      <c r="C323" s="6" t="s">
        <v>25</v>
      </c>
      <c r="D323" s="180"/>
      <c r="E323" s="82"/>
      <c r="F323" s="82"/>
      <c r="G323" s="82"/>
      <c r="H323" s="82"/>
      <c r="I323" s="95"/>
      <c r="J323" s="92"/>
      <c r="K323" s="95"/>
      <c r="L323" s="95"/>
      <c r="M323" s="95"/>
      <c r="N323" s="54"/>
      <c r="O323" s="59"/>
      <c r="P323" s="149"/>
      <c r="Q323" s="150"/>
      <c r="R323" s="3"/>
      <c r="S323" s="3"/>
      <c r="T323" s="3"/>
    </row>
    <row r="324" spans="1:20" ht="15.75" customHeight="1" x14ac:dyDescent="0.3">
      <c r="A324" s="204"/>
      <c r="B324" s="232"/>
      <c r="C324" s="6" t="s">
        <v>26</v>
      </c>
      <c r="D324" s="180"/>
      <c r="E324" s="82">
        <v>1100</v>
      </c>
      <c r="F324" s="82">
        <v>1100</v>
      </c>
      <c r="G324" s="82"/>
      <c r="H324" s="82"/>
      <c r="I324" s="95"/>
      <c r="J324" s="92"/>
      <c r="K324" s="95">
        <v>336.36</v>
      </c>
      <c r="L324" s="95">
        <v>336.36</v>
      </c>
      <c r="M324" s="95">
        <v>763.64</v>
      </c>
      <c r="N324" s="54">
        <v>763.64</v>
      </c>
      <c r="O324" s="59"/>
      <c r="P324" s="149">
        <f t="shared" si="45"/>
        <v>1100</v>
      </c>
      <c r="Q324" s="150">
        <f t="shared" si="45"/>
        <v>1100</v>
      </c>
      <c r="R324" s="3"/>
      <c r="S324" s="3"/>
      <c r="T324" s="3"/>
    </row>
    <row r="325" spans="1:20" ht="54" customHeight="1" x14ac:dyDescent="0.3">
      <c r="A325" s="204"/>
      <c r="B325" s="232"/>
      <c r="C325" s="22" t="s">
        <v>96</v>
      </c>
      <c r="D325" s="180"/>
      <c r="E325" s="90">
        <f t="shared" ref="E325:N325" si="54">E327+E328</f>
        <v>2115</v>
      </c>
      <c r="F325" s="90">
        <f t="shared" si="54"/>
        <v>2115</v>
      </c>
      <c r="G325" s="90">
        <f t="shared" si="54"/>
        <v>583.40000000000009</v>
      </c>
      <c r="H325" s="89">
        <f t="shared" si="54"/>
        <v>583.40000000000009</v>
      </c>
      <c r="I325" s="90">
        <f t="shared" si="54"/>
        <v>333.8</v>
      </c>
      <c r="J325" s="89">
        <f t="shared" si="54"/>
        <v>333.8</v>
      </c>
      <c r="K325" s="90">
        <f t="shared" si="54"/>
        <v>311.39999999999998</v>
      </c>
      <c r="L325" s="90">
        <f t="shared" si="54"/>
        <v>311.39999999999998</v>
      </c>
      <c r="M325" s="90">
        <f t="shared" si="54"/>
        <v>886.4</v>
      </c>
      <c r="N325" s="90">
        <f t="shared" si="54"/>
        <v>344.21</v>
      </c>
      <c r="O325" s="60"/>
      <c r="P325" s="149">
        <f t="shared" si="45"/>
        <v>2115</v>
      </c>
      <c r="Q325" s="150">
        <f t="shared" si="46"/>
        <v>1572.81</v>
      </c>
      <c r="R325" s="3"/>
      <c r="S325" s="3"/>
      <c r="T325" s="3"/>
    </row>
    <row r="326" spans="1:20" ht="15.75" customHeight="1" x14ac:dyDescent="0.3">
      <c r="A326" s="204"/>
      <c r="B326" s="232"/>
      <c r="C326" s="6" t="s">
        <v>24</v>
      </c>
      <c r="D326" s="180"/>
      <c r="E326" s="82"/>
      <c r="F326" s="82"/>
      <c r="G326" s="82"/>
      <c r="H326" s="82"/>
      <c r="I326" s="95"/>
      <c r="J326" s="92"/>
      <c r="K326" s="95"/>
      <c r="L326" s="95"/>
      <c r="M326" s="95"/>
      <c r="N326" s="95"/>
      <c r="O326" s="59"/>
      <c r="P326" s="149">
        <f t="shared" si="45"/>
        <v>0</v>
      </c>
      <c r="Q326" s="150">
        <f t="shared" si="46"/>
        <v>0</v>
      </c>
      <c r="R326" s="3"/>
      <c r="S326" s="3"/>
      <c r="T326" s="3"/>
    </row>
    <row r="327" spans="1:20" ht="18.75" customHeight="1" x14ac:dyDescent="0.3">
      <c r="A327" s="204"/>
      <c r="B327" s="232"/>
      <c r="C327" s="6" t="s">
        <v>25</v>
      </c>
      <c r="D327" s="180"/>
      <c r="E327" s="92">
        <f>E331+E335</f>
        <v>1834.6000000000001</v>
      </c>
      <c r="F327" s="92">
        <f t="shared" ref="F327:J327" si="55">F331+F335</f>
        <v>1834.6000000000001</v>
      </c>
      <c r="G327" s="92">
        <f t="shared" si="55"/>
        <v>583.40000000000009</v>
      </c>
      <c r="H327" s="82">
        <f t="shared" si="55"/>
        <v>583.40000000000009</v>
      </c>
      <c r="I327" s="95">
        <f t="shared" si="55"/>
        <v>333.8</v>
      </c>
      <c r="J327" s="92">
        <f t="shared" si="55"/>
        <v>333.8</v>
      </c>
      <c r="K327" s="95">
        <f>K331+K335</f>
        <v>32.4</v>
      </c>
      <c r="L327" s="95">
        <f>L331+L335</f>
        <v>32.4</v>
      </c>
      <c r="M327" s="95">
        <f>M331+M335</f>
        <v>885</v>
      </c>
      <c r="N327" s="95">
        <f>N331+N335</f>
        <v>342.81</v>
      </c>
      <c r="O327" s="59"/>
      <c r="P327" s="149">
        <f t="shared" si="45"/>
        <v>1834.6</v>
      </c>
      <c r="Q327" s="150">
        <f t="shared" si="46"/>
        <v>1292.4100000000001</v>
      </c>
      <c r="R327" s="3"/>
      <c r="S327" s="3"/>
      <c r="T327" s="3"/>
    </row>
    <row r="328" spans="1:20" ht="15.75" customHeight="1" x14ac:dyDescent="0.3">
      <c r="A328" s="204"/>
      <c r="B328" s="232"/>
      <c r="C328" s="6" t="s">
        <v>54</v>
      </c>
      <c r="D328" s="180"/>
      <c r="E328" s="82">
        <f>E332</f>
        <v>280.39999999999998</v>
      </c>
      <c r="F328" s="82">
        <f>F332</f>
        <v>280.39999999999998</v>
      </c>
      <c r="G328" s="82"/>
      <c r="H328" s="82"/>
      <c r="I328" s="95"/>
      <c r="J328" s="82"/>
      <c r="K328" s="95">
        <f>K332</f>
        <v>279</v>
      </c>
      <c r="L328" s="95">
        <f>L332</f>
        <v>279</v>
      </c>
      <c r="M328" s="95">
        <f>M332</f>
        <v>1.4</v>
      </c>
      <c r="N328" s="95">
        <f>N332</f>
        <v>1.4</v>
      </c>
      <c r="O328" s="59"/>
      <c r="P328" s="149">
        <f t="shared" si="45"/>
        <v>280.39999999999998</v>
      </c>
      <c r="Q328" s="150">
        <f t="shared" si="45"/>
        <v>280.39999999999998</v>
      </c>
      <c r="R328" s="3"/>
      <c r="S328" s="3"/>
      <c r="T328" s="3"/>
    </row>
    <row r="329" spans="1:20" ht="48.75" customHeight="1" x14ac:dyDescent="0.3">
      <c r="A329" s="204"/>
      <c r="B329" s="232"/>
      <c r="C329" s="14" t="s">
        <v>65</v>
      </c>
      <c r="D329" s="190"/>
      <c r="E329" s="100"/>
      <c r="F329" s="92"/>
      <c r="G329" s="92"/>
      <c r="H329" s="82"/>
      <c r="I329" s="95"/>
      <c r="J329" s="92"/>
      <c r="K329" s="95"/>
      <c r="L329" s="95"/>
      <c r="M329" s="95"/>
      <c r="N329" s="95"/>
      <c r="O329" s="59"/>
      <c r="P329" s="149">
        <f t="shared" si="45"/>
        <v>0</v>
      </c>
      <c r="Q329" s="150">
        <f t="shared" si="46"/>
        <v>0</v>
      </c>
      <c r="R329" s="3"/>
      <c r="S329" s="3"/>
      <c r="T329" s="3"/>
    </row>
    <row r="330" spans="1:20" ht="15.75" customHeight="1" x14ac:dyDescent="0.3">
      <c r="A330" s="204"/>
      <c r="B330" s="232"/>
      <c r="C330" s="6" t="s">
        <v>24</v>
      </c>
      <c r="D330" s="180"/>
      <c r="E330" s="82"/>
      <c r="F330" s="82"/>
      <c r="G330" s="82"/>
      <c r="H330" s="82"/>
      <c r="I330" s="95"/>
      <c r="J330" s="92"/>
      <c r="K330" s="95"/>
      <c r="L330" s="92"/>
      <c r="M330" s="92"/>
      <c r="N330" s="95"/>
      <c r="O330" s="59"/>
      <c r="P330" s="149">
        <f t="shared" si="45"/>
        <v>0</v>
      </c>
      <c r="Q330" s="150">
        <f t="shared" si="46"/>
        <v>0</v>
      </c>
      <c r="R330" s="3"/>
      <c r="S330" s="3"/>
      <c r="T330" s="3"/>
    </row>
    <row r="331" spans="1:20" ht="22.5" customHeight="1" x14ac:dyDescent="0.3">
      <c r="A331" s="204"/>
      <c r="B331" s="232"/>
      <c r="C331" s="6" t="s">
        <v>25</v>
      </c>
      <c r="D331" s="180"/>
      <c r="E331" s="92">
        <v>1254.4000000000001</v>
      </c>
      <c r="F331" s="92">
        <v>1254.4000000000001</v>
      </c>
      <c r="G331" s="92">
        <v>227.3</v>
      </c>
      <c r="H331" s="82">
        <v>227.3</v>
      </c>
      <c r="I331" s="95">
        <v>300.7</v>
      </c>
      <c r="J331" s="82">
        <v>300.7</v>
      </c>
      <c r="K331" s="95">
        <v>0</v>
      </c>
      <c r="L331" s="92">
        <v>0</v>
      </c>
      <c r="M331" s="92">
        <v>726.4</v>
      </c>
      <c r="N331" s="95">
        <v>195</v>
      </c>
      <c r="O331" s="59"/>
      <c r="P331" s="149">
        <f t="shared" si="45"/>
        <v>1254.4000000000001</v>
      </c>
      <c r="Q331" s="150">
        <f t="shared" si="46"/>
        <v>723</v>
      </c>
      <c r="R331" s="3"/>
      <c r="S331" s="3"/>
      <c r="T331" s="3"/>
    </row>
    <row r="332" spans="1:20" ht="15.75" customHeight="1" x14ac:dyDescent="0.3">
      <c r="A332" s="204"/>
      <c r="B332" s="232"/>
      <c r="C332" s="6" t="s">
        <v>54</v>
      </c>
      <c r="D332" s="180"/>
      <c r="E332" s="82">
        <v>280.39999999999998</v>
      </c>
      <c r="F332" s="82">
        <v>280.39999999999998</v>
      </c>
      <c r="G332" s="82"/>
      <c r="H332" s="82"/>
      <c r="I332" s="95"/>
      <c r="J332" s="92"/>
      <c r="K332" s="95">
        <v>279</v>
      </c>
      <c r="L332" s="92">
        <v>279</v>
      </c>
      <c r="M332" s="92">
        <v>1.4</v>
      </c>
      <c r="N332" s="95">
        <v>1.4</v>
      </c>
      <c r="O332" s="59"/>
      <c r="P332" s="149">
        <f t="shared" si="45"/>
        <v>280.39999999999998</v>
      </c>
      <c r="Q332" s="150">
        <f t="shared" si="46"/>
        <v>280.39999999999998</v>
      </c>
      <c r="R332" s="3"/>
      <c r="S332" s="3"/>
      <c r="T332" s="3"/>
    </row>
    <row r="333" spans="1:20" ht="23.25" customHeight="1" x14ac:dyDescent="0.3">
      <c r="A333" s="204"/>
      <c r="B333" s="232"/>
      <c r="C333" s="14" t="s">
        <v>46</v>
      </c>
      <c r="D333" s="182"/>
      <c r="E333" s="92"/>
      <c r="F333" s="92"/>
      <c r="G333" s="92"/>
      <c r="H333" s="82"/>
      <c r="I333" s="95"/>
      <c r="J333" s="92"/>
      <c r="K333" s="95"/>
      <c r="L333" s="92"/>
      <c r="M333" s="92"/>
      <c r="N333" s="95"/>
      <c r="O333" s="59"/>
      <c r="P333" s="149">
        <f t="shared" si="45"/>
        <v>0</v>
      </c>
      <c r="Q333" s="150">
        <f t="shared" si="46"/>
        <v>0</v>
      </c>
      <c r="R333" s="3"/>
      <c r="S333" s="3"/>
      <c r="T333" s="3"/>
    </row>
    <row r="334" spans="1:20" ht="15.75" customHeight="1" x14ac:dyDescent="0.3">
      <c r="A334" s="204"/>
      <c r="B334" s="232"/>
      <c r="C334" s="6" t="s">
        <v>24</v>
      </c>
      <c r="D334" s="180"/>
      <c r="E334" s="82"/>
      <c r="F334" s="82"/>
      <c r="G334" s="82"/>
      <c r="H334" s="82"/>
      <c r="I334" s="95"/>
      <c r="J334" s="82"/>
      <c r="K334" s="95"/>
      <c r="L334" s="82"/>
      <c r="M334" s="82"/>
      <c r="N334" s="54"/>
      <c r="O334" s="59"/>
      <c r="P334" s="147">
        <f t="shared" si="46"/>
        <v>0</v>
      </c>
      <c r="Q334" s="150">
        <f t="shared" si="46"/>
        <v>0</v>
      </c>
      <c r="R334" s="3"/>
      <c r="S334" s="3"/>
      <c r="T334" s="3"/>
    </row>
    <row r="335" spans="1:20" ht="21.75" customHeight="1" x14ac:dyDescent="0.3">
      <c r="A335" s="204"/>
      <c r="B335" s="232"/>
      <c r="C335" s="6" t="s">
        <v>25</v>
      </c>
      <c r="D335" s="180"/>
      <c r="E335" s="92">
        <v>580.20000000000005</v>
      </c>
      <c r="F335" s="92">
        <v>580.20000000000005</v>
      </c>
      <c r="G335" s="92">
        <v>356.1</v>
      </c>
      <c r="H335" s="82">
        <v>356.1</v>
      </c>
      <c r="I335" s="95">
        <v>33.1</v>
      </c>
      <c r="J335" s="92">
        <v>33.1</v>
      </c>
      <c r="K335" s="95">
        <v>32.4</v>
      </c>
      <c r="L335" s="92">
        <v>32.4</v>
      </c>
      <c r="M335" s="92">
        <v>158.6</v>
      </c>
      <c r="N335" s="95">
        <v>147.81</v>
      </c>
      <c r="O335" s="59"/>
      <c r="P335" s="149">
        <f t="shared" si="45"/>
        <v>580.20000000000005</v>
      </c>
      <c r="Q335" s="150">
        <f t="shared" si="46"/>
        <v>569.41000000000008</v>
      </c>
      <c r="R335" s="3"/>
      <c r="S335" s="3"/>
      <c r="T335" s="3"/>
    </row>
    <row r="336" spans="1:20" ht="15.75" customHeight="1" x14ac:dyDescent="0.3">
      <c r="A336" s="204"/>
      <c r="B336" s="232"/>
      <c r="C336" s="6" t="s">
        <v>26</v>
      </c>
      <c r="D336" s="180"/>
      <c r="E336" s="92"/>
      <c r="F336" s="92"/>
      <c r="G336" s="92"/>
      <c r="H336" s="82"/>
      <c r="I336" s="95"/>
      <c r="J336" s="92"/>
      <c r="K336" s="95"/>
      <c r="L336" s="92"/>
      <c r="M336" s="92"/>
      <c r="N336" s="95"/>
      <c r="O336" s="59"/>
      <c r="P336" s="149">
        <f t="shared" si="45"/>
        <v>0</v>
      </c>
      <c r="Q336" s="150">
        <f t="shared" si="46"/>
        <v>0</v>
      </c>
      <c r="R336" s="3"/>
      <c r="S336" s="3"/>
      <c r="T336" s="3"/>
    </row>
    <row r="337" spans="1:20" ht="15.75" customHeight="1" thickBot="1" x14ac:dyDescent="0.35">
      <c r="A337" s="204"/>
      <c r="B337" s="196" t="s">
        <v>2</v>
      </c>
      <c r="C337" s="18" t="s">
        <v>21</v>
      </c>
      <c r="D337" s="18"/>
      <c r="E337" s="64">
        <f t="shared" ref="E337:N337" si="56">E339+E340+E341</f>
        <v>10396.6</v>
      </c>
      <c r="F337" s="64">
        <f t="shared" si="56"/>
        <v>10396.6</v>
      </c>
      <c r="G337" s="64">
        <f t="shared" si="56"/>
        <v>1901.7000000000003</v>
      </c>
      <c r="H337" s="64">
        <f t="shared" si="56"/>
        <v>1901.7000000000003</v>
      </c>
      <c r="I337" s="64">
        <f t="shared" si="56"/>
        <v>2480.4</v>
      </c>
      <c r="J337" s="64">
        <f t="shared" si="56"/>
        <v>2480.4</v>
      </c>
      <c r="K337" s="63">
        <f t="shared" si="56"/>
        <v>1976.4900000000002</v>
      </c>
      <c r="L337" s="63">
        <f t="shared" si="56"/>
        <v>1976.4900000000002</v>
      </c>
      <c r="M337" s="63">
        <f t="shared" si="56"/>
        <v>4038.01</v>
      </c>
      <c r="N337" s="63">
        <f t="shared" si="56"/>
        <v>3266.65</v>
      </c>
      <c r="O337" s="49">
        <f>(H337+J337+L337+N337)*100/E337</f>
        <v>92.580651366792992</v>
      </c>
      <c r="P337" s="149">
        <f t="shared" ref="P337:Q354" si="57">G337+I337+K337+M337</f>
        <v>10396.6</v>
      </c>
      <c r="Q337" s="150">
        <f t="shared" si="57"/>
        <v>9625.24</v>
      </c>
      <c r="R337" s="3"/>
      <c r="S337" s="3"/>
      <c r="T337" s="3"/>
    </row>
    <row r="338" spans="1:20" ht="15.75" customHeight="1" thickBot="1" x14ac:dyDescent="0.35">
      <c r="A338" s="204"/>
      <c r="B338" s="238"/>
      <c r="C338" s="18" t="s">
        <v>24</v>
      </c>
      <c r="D338" s="18"/>
      <c r="E338" s="66"/>
      <c r="F338" s="66"/>
      <c r="G338" s="66"/>
      <c r="H338" s="66"/>
      <c r="I338" s="66"/>
      <c r="J338" s="66"/>
      <c r="K338" s="67"/>
      <c r="L338" s="67"/>
      <c r="M338" s="67"/>
      <c r="N338" s="63"/>
      <c r="O338" s="49"/>
      <c r="P338" s="149">
        <f t="shared" si="57"/>
        <v>0</v>
      </c>
      <c r="Q338" s="150">
        <f t="shared" ref="Q338:Q354" si="58">H338+J338+L338+N338</f>
        <v>0</v>
      </c>
      <c r="R338" s="3"/>
      <c r="S338" s="3"/>
      <c r="T338" s="3"/>
    </row>
    <row r="339" spans="1:20" ht="25.5" customHeight="1" thickBot="1" x14ac:dyDescent="0.35">
      <c r="A339" s="204"/>
      <c r="B339" s="238"/>
      <c r="C339" s="18" t="s">
        <v>25</v>
      </c>
      <c r="D339" s="18"/>
      <c r="E339" s="64">
        <f t="shared" ref="E339:N339" si="59">E306+E327</f>
        <v>7426.2000000000007</v>
      </c>
      <c r="F339" s="64">
        <f t="shared" si="59"/>
        <v>7426.2000000000007</v>
      </c>
      <c r="G339" s="64">
        <f t="shared" si="59"/>
        <v>1901.7000000000003</v>
      </c>
      <c r="H339" s="64">
        <f t="shared" si="59"/>
        <v>1901.7000000000003</v>
      </c>
      <c r="I339" s="64">
        <f t="shared" si="59"/>
        <v>2480.4</v>
      </c>
      <c r="J339" s="64">
        <f t="shared" si="59"/>
        <v>2480.4</v>
      </c>
      <c r="K339" s="63">
        <f t="shared" si="59"/>
        <v>1361.13</v>
      </c>
      <c r="L339" s="63">
        <f t="shared" si="59"/>
        <v>1361.13</v>
      </c>
      <c r="M339" s="63">
        <f t="shared" si="59"/>
        <v>1682.97</v>
      </c>
      <c r="N339" s="63">
        <f t="shared" si="59"/>
        <v>911.6099999999999</v>
      </c>
      <c r="O339" s="49"/>
      <c r="P339" s="149">
        <f t="shared" si="57"/>
        <v>7426.2000000000007</v>
      </c>
      <c r="Q339" s="150">
        <f t="shared" si="58"/>
        <v>6654.84</v>
      </c>
      <c r="R339" s="3"/>
      <c r="S339" s="3"/>
      <c r="T339" s="3"/>
    </row>
    <row r="340" spans="1:20" ht="15.75" customHeight="1" x14ac:dyDescent="0.3">
      <c r="A340" s="204"/>
      <c r="B340" s="238"/>
      <c r="C340" s="20" t="s">
        <v>26</v>
      </c>
      <c r="D340" s="20"/>
      <c r="E340" s="122">
        <f t="shared" ref="E340:N340" si="60">E307</f>
        <v>1100</v>
      </c>
      <c r="F340" s="122">
        <f t="shared" si="60"/>
        <v>1100</v>
      </c>
      <c r="G340" s="122">
        <f t="shared" si="60"/>
        <v>0</v>
      </c>
      <c r="H340" s="122">
        <f t="shared" si="60"/>
        <v>0</v>
      </c>
      <c r="I340" s="122">
        <f t="shared" si="60"/>
        <v>0</v>
      </c>
      <c r="J340" s="122">
        <f t="shared" si="60"/>
        <v>0</v>
      </c>
      <c r="K340" s="98">
        <f t="shared" si="60"/>
        <v>336.36</v>
      </c>
      <c r="L340" s="98">
        <f t="shared" si="60"/>
        <v>336.36</v>
      </c>
      <c r="M340" s="98">
        <f t="shared" si="60"/>
        <v>763.64</v>
      </c>
      <c r="N340" s="98">
        <f t="shared" si="60"/>
        <v>763.64</v>
      </c>
      <c r="O340" s="159"/>
      <c r="P340" s="149">
        <f t="shared" si="57"/>
        <v>1100</v>
      </c>
      <c r="Q340" s="150">
        <f t="shared" si="58"/>
        <v>1100</v>
      </c>
      <c r="R340" s="3"/>
      <c r="S340" s="3"/>
      <c r="T340" s="3"/>
    </row>
    <row r="341" spans="1:20" ht="18" customHeight="1" x14ac:dyDescent="0.3">
      <c r="A341" s="204"/>
      <c r="B341" s="238"/>
      <c r="C341" s="162" t="s">
        <v>54</v>
      </c>
      <c r="D341" s="162"/>
      <c r="E341" s="125">
        <f t="shared" ref="E341:N341" si="61">E308+E328</f>
        <v>1870.4</v>
      </c>
      <c r="F341" s="125">
        <f t="shared" si="61"/>
        <v>1870.4</v>
      </c>
      <c r="G341" s="125">
        <f t="shared" si="61"/>
        <v>0</v>
      </c>
      <c r="H341" s="125">
        <f t="shared" si="61"/>
        <v>0</v>
      </c>
      <c r="I341" s="125">
        <f t="shared" si="61"/>
        <v>0</v>
      </c>
      <c r="J341" s="125">
        <f t="shared" si="61"/>
        <v>0</v>
      </c>
      <c r="K341" s="68">
        <f t="shared" si="61"/>
        <v>279</v>
      </c>
      <c r="L341" s="68">
        <f t="shared" si="61"/>
        <v>279</v>
      </c>
      <c r="M341" s="68">
        <f t="shared" si="61"/>
        <v>1591.4</v>
      </c>
      <c r="N341" s="68">
        <f t="shared" si="61"/>
        <v>1591.4</v>
      </c>
      <c r="O341" s="49"/>
      <c r="P341" s="149">
        <f t="shared" si="57"/>
        <v>1870.4</v>
      </c>
      <c r="Q341" s="150">
        <f t="shared" si="57"/>
        <v>1870.4</v>
      </c>
      <c r="R341" s="3"/>
      <c r="S341" s="3"/>
      <c r="T341" s="3"/>
    </row>
    <row r="342" spans="1:20" ht="26.25" customHeight="1" x14ac:dyDescent="0.3">
      <c r="A342" s="204"/>
      <c r="B342" s="239" t="s">
        <v>99</v>
      </c>
      <c r="C342" s="171"/>
      <c r="D342" s="191"/>
      <c r="E342" s="167">
        <f>E344</f>
        <v>60</v>
      </c>
      <c r="F342" s="168">
        <f>F344</f>
        <v>60</v>
      </c>
      <c r="G342" s="168"/>
      <c r="H342" s="168"/>
      <c r="I342" s="168"/>
      <c r="J342" s="168"/>
      <c r="K342" s="169">
        <f>K344</f>
        <v>25.5</v>
      </c>
      <c r="L342" s="169"/>
      <c r="M342" s="169"/>
      <c r="N342" s="169"/>
      <c r="O342" s="170"/>
      <c r="P342" s="149"/>
      <c r="Q342" s="150"/>
      <c r="R342" s="3"/>
      <c r="S342" s="3"/>
      <c r="T342" s="3"/>
    </row>
    <row r="343" spans="1:20" ht="15.75" customHeight="1" x14ac:dyDescent="0.3">
      <c r="A343" s="204"/>
      <c r="B343" s="238"/>
      <c r="C343" s="172" t="s">
        <v>24</v>
      </c>
      <c r="D343" s="177"/>
      <c r="E343" s="167"/>
      <c r="F343" s="168"/>
      <c r="G343" s="168"/>
      <c r="H343" s="168"/>
      <c r="I343" s="168"/>
      <c r="J343" s="168"/>
      <c r="K343" s="169"/>
      <c r="L343" s="169"/>
      <c r="M343" s="169"/>
      <c r="N343" s="169"/>
      <c r="O343" s="170"/>
      <c r="P343" s="149"/>
      <c r="Q343" s="150"/>
      <c r="R343" s="3"/>
      <c r="S343" s="3"/>
      <c r="T343" s="3"/>
    </row>
    <row r="344" spans="1:20" ht="15.75" customHeight="1" x14ac:dyDescent="0.3">
      <c r="A344" s="204"/>
      <c r="B344" s="238"/>
      <c r="C344" s="172" t="s">
        <v>25</v>
      </c>
      <c r="D344" s="177"/>
      <c r="E344" s="167">
        <v>60</v>
      </c>
      <c r="F344" s="168">
        <v>60</v>
      </c>
      <c r="G344" s="168"/>
      <c r="H344" s="168"/>
      <c r="I344" s="168"/>
      <c r="J344" s="168"/>
      <c r="K344" s="169">
        <v>25.5</v>
      </c>
      <c r="L344" s="169">
        <v>25.5</v>
      </c>
      <c r="M344" s="169">
        <v>34.5</v>
      </c>
      <c r="N344" s="169">
        <v>20.49</v>
      </c>
      <c r="O344" s="170"/>
      <c r="P344" s="149"/>
      <c r="Q344" s="150"/>
      <c r="R344" s="3"/>
      <c r="S344" s="3"/>
      <c r="T344" s="3"/>
    </row>
    <row r="345" spans="1:20" ht="53.25" customHeight="1" x14ac:dyDescent="0.3">
      <c r="A345" s="204"/>
      <c r="B345" s="238"/>
      <c r="C345" s="172" t="s">
        <v>26</v>
      </c>
      <c r="D345" s="177"/>
      <c r="E345" s="167"/>
      <c r="F345" s="168"/>
      <c r="G345" s="168"/>
      <c r="H345" s="168"/>
      <c r="I345" s="168"/>
      <c r="J345" s="168"/>
      <c r="K345" s="169"/>
      <c r="L345" s="169"/>
      <c r="M345" s="169"/>
      <c r="N345" s="169"/>
      <c r="O345" s="170"/>
      <c r="P345" s="149"/>
      <c r="Q345" s="150"/>
      <c r="R345" s="3"/>
      <c r="S345" s="3"/>
      <c r="T345" s="3"/>
    </row>
    <row r="346" spans="1:20" ht="15.75" customHeight="1" x14ac:dyDescent="0.3">
      <c r="A346" s="204"/>
      <c r="B346" s="240" t="s">
        <v>2</v>
      </c>
      <c r="C346" s="173" t="s">
        <v>21</v>
      </c>
      <c r="D346" s="178"/>
      <c r="E346" s="163">
        <f>E348</f>
        <v>60</v>
      </c>
      <c r="F346" s="164">
        <f>F348</f>
        <v>60</v>
      </c>
      <c r="G346" s="164"/>
      <c r="H346" s="164"/>
      <c r="I346" s="164"/>
      <c r="J346" s="164"/>
      <c r="K346" s="165">
        <f>K348</f>
        <v>25.5</v>
      </c>
      <c r="L346" s="165">
        <f>L348</f>
        <v>25.5</v>
      </c>
      <c r="M346" s="165">
        <f>M348</f>
        <v>34.5</v>
      </c>
      <c r="N346" s="165">
        <f>N348</f>
        <v>20.49</v>
      </c>
      <c r="O346" s="166">
        <f>(H346+J346+L346+N346)*100/E346</f>
        <v>76.649999999999991</v>
      </c>
      <c r="P346" s="149">
        <f t="shared" ref="P346" si="62">G346+I346+K346+M346</f>
        <v>60</v>
      </c>
      <c r="Q346" s="150">
        <f t="shared" si="58"/>
        <v>45.989999999999995</v>
      </c>
      <c r="R346" s="3"/>
      <c r="S346" s="3"/>
      <c r="T346" s="3"/>
    </row>
    <row r="347" spans="1:20" ht="34.5" customHeight="1" x14ac:dyDescent="0.3">
      <c r="A347" s="204"/>
      <c r="B347" s="241"/>
      <c r="C347" s="173" t="s">
        <v>24</v>
      </c>
      <c r="D347" s="178"/>
      <c r="E347" s="163"/>
      <c r="F347" s="164"/>
      <c r="G347" s="164"/>
      <c r="H347" s="164"/>
      <c r="I347" s="164"/>
      <c r="J347" s="164"/>
      <c r="K347" s="165"/>
      <c r="L347" s="165"/>
      <c r="M347" s="165"/>
      <c r="N347" s="165"/>
      <c r="O347" s="166"/>
      <c r="P347" s="149">
        <f t="shared" si="57"/>
        <v>0</v>
      </c>
      <c r="Q347" s="150">
        <f t="shared" si="57"/>
        <v>0</v>
      </c>
      <c r="R347" s="3"/>
      <c r="S347" s="3"/>
      <c r="T347" s="3"/>
    </row>
    <row r="348" spans="1:20" ht="26.25" customHeight="1" x14ac:dyDescent="0.3">
      <c r="A348" s="204"/>
      <c r="B348" s="241"/>
      <c r="C348" s="173" t="s">
        <v>25</v>
      </c>
      <c r="D348" s="178"/>
      <c r="E348" s="163">
        <f>E344</f>
        <v>60</v>
      </c>
      <c r="F348" s="164">
        <f>F344</f>
        <v>60</v>
      </c>
      <c r="G348" s="164"/>
      <c r="H348" s="164">
        <f>H344</f>
        <v>0</v>
      </c>
      <c r="I348" s="164"/>
      <c r="J348" s="164"/>
      <c r="K348" s="165">
        <f>K344</f>
        <v>25.5</v>
      </c>
      <c r="L348" s="165">
        <f>L344</f>
        <v>25.5</v>
      </c>
      <c r="M348" s="165">
        <f>M344</f>
        <v>34.5</v>
      </c>
      <c r="N348" s="165">
        <f>N344</f>
        <v>20.49</v>
      </c>
      <c r="O348" s="166"/>
      <c r="P348" s="149">
        <f t="shared" si="57"/>
        <v>60</v>
      </c>
      <c r="Q348" s="150">
        <f t="shared" si="57"/>
        <v>45.989999999999995</v>
      </c>
      <c r="R348" s="3"/>
      <c r="S348" s="3"/>
      <c r="T348" s="3"/>
    </row>
    <row r="349" spans="1:20" ht="19.5" customHeight="1" thickBot="1" x14ac:dyDescent="0.35">
      <c r="A349" s="204"/>
      <c r="B349" s="241"/>
      <c r="C349" s="173" t="s">
        <v>26</v>
      </c>
      <c r="D349" s="178"/>
      <c r="E349" s="163"/>
      <c r="F349" s="164"/>
      <c r="G349" s="164"/>
      <c r="H349" s="164"/>
      <c r="I349" s="164"/>
      <c r="J349" s="164"/>
      <c r="K349" s="165"/>
      <c r="L349" s="165"/>
      <c r="M349" s="165"/>
      <c r="N349" s="165"/>
      <c r="O349" s="166"/>
      <c r="P349" s="149">
        <f t="shared" si="57"/>
        <v>0</v>
      </c>
      <c r="Q349" s="150">
        <f t="shared" si="57"/>
        <v>0</v>
      </c>
      <c r="R349" s="3"/>
      <c r="S349" s="3"/>
      <c r="T349" s="3"/>
    </row>
    <row r="350" spans="1:20" ht="15" customHeight="1" thickTop="1" x14ac:dyDescent="0.3">
      <c r="A350" s="204"/>
      <c r="B350" s="242" t="s">
        <v>101</v>
      </c>
      <c r="C350" s="48" t="s">
        <v>21</v>
      </c>
      <c r="D350" s="179"/>
      <c r="E350" s="131">
        <f t="shared" ref="E350:N350" si="63">E352+E353+E354</f>
        <v>27858.2</v>
      </c>
      <c r="F350" s="132">
        <f t="shared" si="63"/>
        <v>27858.2</v>
      </c>
      <c r="G350" s="132">
        <f t="shared" si="63"/>
        <v>4181.7100000000009</v>
      </c>
      <c r="H350" s="132">
        <f t="shared" si="63"/>
        <v>4181.7100000000009</v>
      </c>
      <c r="I350" s="132">
        <f t="shared" si="63"/>
        <v>5374.36</v>
      </c>
      <c r="J350" s="132">
        <f t="shared" si="63"/>
        <v>5374.36</v>
      </c>
      <c r="K350" s="132">
        <f t="shared" si="63"/>
        <v>4721.7300000000005</v>
      </c>
      <c r="L350" s="160">
        <f t="shared" si="63"/>
        <v>4721.7300000000005</v>
      </c>
      <c r="M350" s="160">
        <f t="shared" si="63"/>
        <v>13580.399999999998</v>
      </c>
      <c r="N350" s="160">
        <f t="shared" si="63"/>
        <v>6704.9900000000007</v>
      </c>
      <c r="O350" s="161"/>
      <c r="P350" s="147">
        <f>P352+P353+P354</f>
        <v>27858.2</v>
      </c>
      <c r="Q350" s="150">
        <f>H350+J350+L350+N350</f>
        <v>20982.79</v>
      </c>
      <c r="R350" s="3"/>
      <c r="S350" s="3"/>
      <c r="T350" s="3"/>
    </row>
    <row r="351" spans="1:20" ht="18.75" customHeight="1" x14ac:dyDescent="0.3">
      <c r="A351" s="204"/>
      <c r="B351" s="238"/>
      <c r="C351" s="40" t="s">
        <v>24</v>
      </c>
      <c r="D351" s="40"/>
      <c r="E351" s="126"/>
      <c r="F351" s="133"/>
      <c r="G351" s="133"/>
      <c r="H351" s="133"/>
      <c r="I351" s="105"/>
      <c r="J351" s="105"/>
      <c r="K351" s="134"/>
      <c r="L351" s="135"/>
      <c r="M351" s="135"/>
      <c r="N351" s="82"/>
      <c r="O351" s="76"/>
      <c r="P351" s="149">
        <f t="shared" si="57"/>
        <v>0</v>
      </c>
      <c r="Q351" s="150">
        <f t="shared" si="58"/>
        <v>0</v>
      </c>
      <c r="R351" s="3"/>
      <c r="S351" s="3"/>
      <c r="T351" s="3"/>
    </row>
    <row r="352" spans="1:20" ht="23.25" customHeight="1" x14ac:dyDescent="0.3">
      <c r="A352" s="204"/>
      <c r="B352" s="238"/>
      <c r="C352" s="40" t="s">
        <v>25</v>
      </c>
      <c r="D352" s="40"/>
      <c r="E352" s="126">
        <f t="shared" ref="E352:N352" si="64">E51+E64+E129+E153+E190+E206+E222+E301+E339+E348</f>
        <v>24440.5</v>
      </c>
      <c r="F352" s="126">
        <f t="shared" si="64"/>
        <v>24440.5</v>
      </c>
      <c r="G352" s="126">
        <f t="shared" si="64"/>
        <v>4131.7100000000009</v>
      </c>
      <c r="H352" s="126">
        <f t="shared" si="64"/>
        <v>4131.7100000000009</v>
      </c>
      <c r="I352" s="126">
        <f t="shared" si="64"/>
        <v>5262.5599999999995</v>
      </c>
      <c r="J352" s="126">
        <f t="shared" si="64"/>
        <v>5262.5599999999995</v>
      </c>
      <c r="K352" s="82">
        <f t="shared" si="64"/>
        <v>3957.77</v>
      </c>
      <c r="L352" s="82">
        <f t="shared" si="64"/>
        <v>3957.77</v>
      </c>
      <c r="M352" s="82">
        <f t="shared" si="64"/>
        <v>11088.46</v>
      </c>
      <c r="N352" s="82">
        <f t="shared" si="64"/>
        <v>4213.05</v>
      </c>
      <c r="O352" s="5"/>
      <c r="P352" s="147">
        <f>G352+I352+K352+M352</f>
        <v>24440.5</v>
      </c>
      <c r="Q352" s="150">
        <f>H352+J352+L352+N352</f>
        <v>17565.09</v>
      </c>
      <c r="R352" s="3"/>
      <c r="S352" s="3"/>
      <c r="T352" s="3"/>
    </row>
    <row r="353" spans="1:20" ht="21.75" customHeight="1" x14ac:dyDescent="0.3">
      <c r="A353" s="204"/>
      <c r="B353" s="238"/>
      <c r="C353" s="40" t="s">
        <v>26</v>
      </c>
      <c r="D353" s="40"/>
      <c r="E353" s="126">
        <f t="shared" ref="E353:N353" si="65">E155+E340</f>
        <v>1100</v>
      </c>
      <c r="F353" s="126">
        <f t="shared" si="65"/>
        <v>1100</v>
      </c>
      <c r="G353" s="126">
        <f t="shared" si="65"/>
        <v>0</v>
      </c>
      <c r="H353" s="126">
        <f t="shared" si="65"/>
        <v>0</v>
      </c>
      <c r="I353" s="126">
        <f t="shared" si="65"/>
        <v>0</v>
      </c>
      <c r="J353" s="126">
        <f t="shared" si="65"/>
        <v>0</v>
      </c>
      <c r="K353" s="82">
        <f t="shared" si="65"/>
        <v>336.36</v>
      </c>
      <c r="L353" s="82">
        <f t="shared" si="65"/>
        <v>336.36</v>
      </c>
      <c r="M353" s="82">
        <f t="shared" si="65"/>
        <v>763.64</v>
      </c>
      <c r="N353" s="82">
        <f t="shared" si="65"/>
        <v>763.64</v>
      </c>
      <c r="O353" s="5"/>
      <c r="P353" s="149">
        <f t="shared" si="57"/>
        <v>1100</v>
      </c>
      <c r="Q353" s="150">
        <f t="shared" si="58"/>
        <v>1100</v>
      </c>
      <c r="R353" s="3"/>
      <c r="S353" s="3"/>
      <c r="T353" s="3"/>
    </row>
    <row r="354" spans="1:20" ht="15" customHeight="1" x14ac:dyDescent="0.3">
      <c r="A354" s="204"/>
      <c r="B354" s="243"/>
      <c r="C354" s="40" t="s">
        <v>54</v>
      </c>
      <c r="D354" s="40"/>
      <c r="E354" s="126">
        <f t="shared" ref="E354:N354" si="66">E130+E341</f>
        <v>2317.7000000000003</v>
      </c>
      <c r="F354" s="126">
        <f t="shared" si="66"/>
        <v>2317.7000000000003</v>
      </c>
      <c r="G354" s="126">
        <f t="shared" si="66"/>
        <v>50</v>
      </c>
      <c r="H354" s="126">
        <f t="shared" si="66"/>
        <v>50</v>
      </c>
      <c r="I354" s="126">
        <f t="shared" si="66"/>
        <v>111.8</v>
      </c>
      <c r="J354" s="126">
        <f t="shared" si="66"/>
        <v>111.8</v>
      </c>
      <c r="K354" s="82">
        <f t="shared" si="66"/>
        <v>427.6</v>
      </c>
      <c r="L354" s="82">
        <f t="shared" si="66"/>
        <v>427.6</v>
      </c>
      <c r="M354" s="82">
        <f t="shared" si="66"/>
        <v>1728.3000000000002</v>
      </c>
      <c r="N354" s="82">
        <f t="shared" si="66"/>
        <v>1728.3000000000002</v>
      </c>
      <c r="O354" s="5"/>
      <c r="P354" s="149">
        <f t="shared" si="57"/>
        <v>2317.7000000000003</v>
      </c>
      <c r="Q354" s="150">
        <f t="shared" si="58"/>
        <v>2317.7000000000003</v>
      </c>
      <c r="R354" s="3"/>
      <c r="S354" s="3"/>
      <c r="T354" s="3"/>
    </row>
    <row r="355" spans="1:20" ht="15" customHeight="1" x14ac:dyDescent="0.25">
      <c r="A355" s="204"/>
      <c r="C355" s="103"/>
      <c r="D355" s="103"/>
      <c r="E355" s="101"/>
      <c r="F355" s="101"/>
      <c r="G355" s="101"/>
      <c r="H355" s="101"/>
      <c r="I355" s="101"/>
      <c r="J355" s="101"/>
      <c r="K355" s="102"/>
      <c r="L355" s="102"/>
      <c r="M355" s="102"/>
      <c r="N355" s="102"/>
      <c r="O355" s="102"/>
      <c r="P355" s="3"/>
      <c r="Q355" s="3"/>
      <c r="R355" s="3"/>
      <c r="S355" s="3"/>
      <c r="T355" s="3"/>
    </row>
    <row r="356" spans="1:20" ht="15" customHeight="1" x14ac:dyDescent="0.4">
      <c r="A356" s="204"/>
      <c r="C356" s="86"/>
      <c r="D356" s="86"/>
      <c r="E356" s="234"/>
      <c r="F356" s="235"/>
      <c r="G356" s="235"/>
      <c r="H356" s="32"/>
      <c r="J356" s="33"/>
      <c r="N356" s="3"/>
      <c r="O356" s="33"/>
      <c r="P356" s="3"/>
      <c r="Q356" s="3"/>
      <c r="R356" s="3"/>
      <c r="S356" s="3"/>
      <c r="T356" s="3"/>
    </row>
    <row r="357" spans="1:20" ht="54" customHeight="1" x14ac:dyDescent="0.35">
      <c r="A357" s="204"/>
      <c r="B357" s="193" t="s">
        <v>103</v>
      </c>
      <c r="C357" s="194"/>
      <c r="D357" s="192"/>
      <c r="E357" s="236" t="s">
        <v>104</v>
      </c>
      <c r="F357" s="237"/>
      <c r="G357" s="237"/>
      <c r="H357" s="237"/>
      <c r="I357" s="237"/>
      <c r="J357" s="237"/>
      <c r="K357" s="237"/>
      <c r="N357" s="3"/>
      <c r="O357" s="33"/>
      <c r="P357" s="3"/>
      <c r="Q357" s="3"/>
      <c r="R357" s="3"/>
      <c r="S357" s="3"/>
      <c r="T357" s="3"/>
    </row>
    <row r="358" spans="1:20" ht="16.5" customHeight="1" x14ac:dyDescent="0.4">
      <c r="A358" s="204"/>
      <c r="C358" s="4"/>
      <c r="D358" s="4"/>
      <c r="H358" s="32"/>
      <c r="J358" s="33"/>
      <c r="N358" s="3"/>
      <c r="O358" s="33"/>
      <c r="P358" s="3"/>
      <c r="Q358" s="3"/>
      <c r="R358" s="3"/>
      <c r="S358" s="3"/>
      <c r="T358" s="3"/>
    </row>
    <row r="359" spans="1:20" ht="18" customHeight="1" x14ac:dyDescent="0.25">
      <c r="A359" s="204"/>
      <c r="B359" s="30" t="s">
        <v>102</v>
      </c>
      <c r="H359" s="32"/>
      <c r="J359" s="33"/>
      <c r="N359" s="3"/>
      <c r="O359" s="33"/>
      <c r="P359" s="102"/>
      <c r="Q359" s="102"/>
      <c r="R359" s="3"/>
      <c r="S359" s="3"/>
      <c r="T359" s="3"/>
    </row>
    <row r="360" spans="1:20" ht="21.75" customHeight="1" x14ac:dyDescent="0.25">
      <c r="A360" s="204"/>
      <c r="B360" s="30"/>
      <c r="Q360" s="3"/>
      <c r="R360" s="3"/>
      <c r="S360" s="3"/>
      <c r="T360" s="3"/>
    </row>
    <row r="361" spans="1:20" ht="33.75" customHeight="1" x14ac:dyDescent="0.25">
      <c r="A361" s="204"/>
      <c r="Q361" s="3"/>
      <c r="R361" s="3"/>
      <c r="S361" s="3"/>
      <c r="T361" s="3"/>
    </row>
    <row r="362" spans="1:20" ht="18.75" customHeight="1" x14ac:dyDescent="0.3">
      <c r="A362" s="204"/>
      <c r="B362" s="85"/>
      <c r="Q362" s="3"/>
      <c r="R362" s="3"/>
      <c r="S362" s="3"/>
      <c r="T362" s="3"/>
    </row>
    <row r="363" spans="1:20" ht="18" customHeight="1" x14ac:dyDescent="0.25">
      <c r="A363" s="204"/>
      <c r="B363" s="3"/>
      <c r="Q363" s="3"/>
      <c r="R363" s="3"/>
      <c r="S363" s="3"/>
      <c r="T363" s="3"/>
    </row>
    <row r="364" spans="1:20" ht="19.5" customHeight="1" x14ac:dyDescent="0.25">
      <c r="A364" s="204"/>
      <c r="B364" s="3"/>
      <c r="R364" s="3"/>
      <c r="S364" s="3"/>
      <c r="T364" s="3"/>
    </row>
    <row r="365" spans="1:20" ht="15.75" customHeight="1" x14ac:dyDescent="0.25">
      <c r="A365" s="204"/>
      <c r="R365" s="3"/>
      <c r="S365" s="3"/>
      <c r="T365" s="3"/>
    </row>
    <row r="366" spans="1:20" ht="15.75" customHeight="1" x14ac:dyDescent="0.25">
      <c r="A366" s="204"/>
      <c r="R366" s="3"/>
      <c r="S366" s="3"/>
      <c r="T366" s="3"/>
    </row>
    <row r="367" spans="1:20" ht="15.75" customHeight="1" x14ac:dyDescent="0.25">
      <c r="A367" s="204"/>
      <c r="R367" s="3"/>
      <c r="S367" s="3"/>
      <c r="T367" s="3"/>
    </row>
    <row r="368" spans="1:20" ht="19.5" customHeight="1" x14ac:dyDescent="0.25">
      <c r="A368" s="204"/>
      <c r="R368" s="3"/>
      <c r="S368" s="3"/>
      <c r="T368" s="3"/>
    </row>
    <row r="369" spans="1:20" ht="32.25" customHeight="1" x14ac:dyDescent="0.25">
      <c r="A369" s="204"/>
      <c r="B369" s="30"/>
      <c r="R369" s="3"/>
      <c r="S369" s="3"/>
      <c r="T369" s="3"/>
    </row>
    <row r="370" spans="1:20" ht="19.5" customHeight="1" x14ac:dyDescent="0.25">
      <c r="A370" s="204"/>
      <c r="B370" s="30"/>
      <c r="R370" s="3"/>
      <c r="S370" s="3"/>
      <c r="T370" s="3"/>
    </row>
    <row r="371" spans="1:20" ht="19.5" customHeight="1" x14ac:dyDescent="0.25">
      <c r="A371" s="204"/>
      <c r="R371" s="3"/>
      <c r="S371" s="3"/>
      <c r="T371" s="3"/>
    </row>
    <row r="372" spans="1:20" ht="19.5" customHeight="1" x14ac:dyDescent="0.25">
      <c r="A372" s="204"/>
      <c r="R372" s="3"/>
      <c r="S372" s="3"/>
      <c r="T372" s="3"/>
    </row>
    <row r="373" spans="1:20" ht="48.75" customHeight="1" x14ac:dyDescent="0.25">
      <c r="A373" s="204"/>
      <c r="R373" s="3"/>
      <c r="S373" s="3"/>
      <c r="T373" s="3"/>
    </row>
    <row r="374" spans="1:20" ht="20.25" customHeight="1" x14ac:dyDescent="0.25">
      <c r="A374" s="204"/>
      <c r="R374" s="3"/>
      <c r="S374" s="3"/>
      <c r="T374" s="3"/>
    </row>
    <row r="375" spans="1:20" ht="20.25" customHeight="1" x14ac:dyDescent="0.25">
      <c r="A375" s="204"/>
      <c r="R375" s="3"/>
      <c r="S375" s="3"/>
      <c r="T375" s="3"/>
    </row>
    <row r="376" spans="1:20" ht="20.25" customHeight="1" x14ac:dyDescent="0.25">
      <c r="A376" s="204"/>
      <c r="R376" s="3"/>
      <c r="S376" s="3"/>
      <c r="T376" s="3"/>
    </row>
    <row r="377" spans="1:20" ht="56.25" customHeight="1" x14ac:dyDescent="0.25">
      <c r="A377" s="204"/>
      <c r="R377" s="3"/>
      <c r="S377" s="3"/>
      <c r="T377" s="3"/>
    </row>
    <row r="378" spans="1:20" ht="16.5" customHeight="1" x14ac:dyDescent="0.25">
      <c r="A378" s="204"/>
      <c r="R378" s="3"/>
      <c r="S378" s="3"/>
      <c r="T378" s="3"/>
    </row>
    <row r="379" spans="1:20" ht="16.5" customHeight="1" x14ac:dyDescent="0.25">
      <c r="A379" s="204"/>
      <c r="R379" s="3"/>
      <c r="S379" s="3"/>
      <c r="T379" s="3"/>
    </row>
    <row r="380" spans="1:20" ht="18" customHeight="1" x14ac:dyDescent="0.25">
      <c r="A380" s="204"/>
      <c r="R380" s="3"/>
      <c r="S380" s="3"/>
      <c r="T380" s="3"/>
    </row>
    <row r="381" spans="1:20" ht="18" customHeight="1" x14ac:dyDescent="0.25">
      <c r="A381" s="204"/>
      <c r="R381" s="3"/>
      <c r="S381" s="3"/>
      <c r="T381" s="3"/>
    </row>
    <row r="382" spans="1:20" ht="18" customHeight="1" x14ac:dyDescent="0.25">
      <c r="A382" s="204"/>
      <c r="R382" s="3"/>
      <c r="S382" s="3"/>
      <c r="T382" s="3"/>
    </row>
    <row r="383" spans="1:20" ht="18" customHeight="1" x14ac:dyDescent="0.25">
      <c r="A383" s="204"/>
      <c r="R383" s="3"/>
      <c r="S383" s="3"/>
      <c r="T383" s="3"/>
    </row>
    <row r="384" spans="1:20" ht="18" customHeight="1" x14ac:dyDescent="0.25">
      <c r="A384" s="204"/>
      <c r="R384" s="3"/>
      <c r="S384" s="3"/>
      <c r="T384" s="3"/>
    </row>
    <row r="385" spans="1:20" ht="53.25" customHeight="1" x14ac:dyDescent="0.25">
      <c r="A385" s="204"/>
      <c r="R385" s="3"/>
      <c r="S385" s="3"/>
      <c r="T385" s="3"/>
    </row>
    <row r="386" spans="1:20" ht="20.25" customHeight="1" x14ac:dyDescent="0.25">
      <c r="A386" s="204"/>
      <c r="R386" s="3"/>
      <c r="S386" s="3"/>
      <c r="T386" s="3"/>
    </row>
    <row r="387" spans="1:20" ht="15.75" customHeight="1" x14ac:dyDescent="0.25">
      <c r="A387" s="204"/>
      <c r="R387" s="3"/>
      <c r="S387" s="3"/>
      <c r="T387" s="3"/>
    </row>
    <row r="388" spans="1:20" ht="38.25" customHeight="1" x14ac:dyDescent="0.25">
      <c r="A388" s="204"/>
      <c r="R388" s="3"/>
      <c r="S388" s="3"/>
      <c r="T388" s="3"/>
    </row>
    <row r="389" spans="1:20" ht="45" customHeight="1" x14ac:dyDescent="0.25">
      <c r="A389" s="204"/>
      <c r="R389" s="3"/>
      <c r="S389" s="3"/>
      <c r="T389" s="3"/>
    </row>
    <row r="390" spans="1:20" ht="45.75" customHeight="1" x14ac:dyDescent="0.25">
      <c r="A390" s="204"/>
      <c r="R390" s="3"/>
      <c r="S390" s="3"/>
      <c r="T390" s="3"/>
    </row>
    <row r="391" spans="1:20" ht="18" customHeight="1" x14ac:dyDescent="0.25">
      <c r="A391" s="204"/>
      <c r="R391" s="3"/>
      <c r="S391" s="3"/>
      <c r="T391" s="3"/>
    </row>
    <row r="392" spans="1:20" ht="26.25" customHeight="1" x14ac:dyDescent="0.25">
      <c r="A392" s="204"/>
      <c r="R392" s="3"/>
      <c r="S392" s="3"/>
      <c r="T392" s="3"/>
    </row>
    <row r="393" spans="1:20" ht="23.25" customHeight="1" x14ac:dyDescent="0.25">
      <c r="A393" s="204"/>
      <c r="R393" s="3"/>
      <c r="S393" s="3"/>
      <c r="T393" s="3"/>
    </row>
    <row r="394" spans="1:20" ht="15.75" customHeight="1" x14ac:dyDescent="0.25">
      <c r="A394" s="204"/>
      <c r="R394" s="3"/>
      <c r="S394" s="3"/>
      <c r="T394" s="3"/>
    </row>
    <row r="395" spans="1:20" ht="15.75" customHeight="1" x14ac:dyDescent="0.25">
      <c r="A395" s="204"/>
      <c r="R395" s="3"/>
      <c r="S395" s="3"/>
      <c r="T395" s="3"/>
    </row>
    <row r="396" spans="1:20" ht="15.75" customHeight="1" x14ac:dyDescent="0.25">
      <c r="A396" s="204"/>
      <c r="R396" s="3"/>
      <c r="S396" s="3"/>
      <c r="T396" s="3"/>
    </row>
    <row r="397" spans="1:20" ht="15.75" customHeight="1" x14ac:dyDescent="0.25">
      <c r="A397" s="204"/>
      <c r="R397" s="3"/>
      <c r="S397" s="3"/>
      <c r="T397" s="3"/>
    </row>
    <row r="398" spans="1:20" ht="18.75" customHeight="1" x14ac:dyDescent="0.25">
      <c r="A398" s="204"/>
      <c r="R398" s="3"/>
      <c r="S398" s="3"/>
      <c r="T398" s="3"/>
    </row>
    <row r="399" spans="1:20" ht="18.75" customHeight="1" x14ac:dyDescent="0.25">
      <c r="A399" s="204"/>
      <c r="R399" s="3"/>
      <c r="S399" s="3"/>
      <c r="T399" s="3"/>
    </row>
    <row r="400" spans="1:20" ht="15.75" customHeight="1" x14ac:dyDescent="0.25">
      <c r="A400" s="204"/>
      <c r="R400" s="3"/>
      <c r="S400" s="3"/>
      <c r="T400" s="3"/>
    </row>
    <row r="401" spans="1:20" ht="15.75" customHeight="1" x14ac:dyDescent="0.25">
      <c r="A401" s="204"/>
      <c r="R401" s="3"/>
      <c r="S401" s="3"/>
      <c r="T401" s="3"/>
    </row>
    <row r="402" spans="1:20" ht="13.5" customHeight="1" x14ac:dyDescent="0.25">
      <c r="A402" s="204"/>
      <c r="R402" s="3"/>
      <c r="S402" s="3"/>
      <c r="T402" s="3"/>
    </row>
    <row r="403" spans="1:20" ht="28.5" customHeight="1" x14ac:dyDescent="0.25">
      <c r="A403" s="204"/>
      <c r="R403" s="3"/>
      <c r="S403" s="3"/>
      <c r="T403" s="3"/>
    </row>
    <row r="404" spans="1:20" ht="10.5" hidden="1" customHeight="1" x14ac:dyDescent="0.2">
      <c r="A404" s="204"/>
      <c r="R404" s="3"/>
      <c r="S404" s="3"/>
      <c r="T404" s="3"/>
    </row>
    <row r="405" spans="1:20" ht="43.5" customHeight="1" x14ac:dyDescent="0.25">
      <c r="A405" s="204"/>
      <c r="R405" s="3"/>
      <c r="S405" s="3"/>
      <c r="T405" s="3"/>
    </row>
    <row r="406" spans="1:20" ht="16.5" customHeight="1" x14ac:dyDescent="0.25">
      <c r="A406" s="205"/>
      <c r="R406" s="3"/>
      <c r="S406" s="3"/>
      <c r="T406" s="3"/>
    </row>
    <row r="407" spans="1:20" ht="16.5" customHeight="1" x14ac:dyDescent="0.25">
      <c r="A407" s="87"/>
      <c r="R407" s="3"/>
      <c r="S407" s="3"/>
      <c r="T407" s="3"/>
    </row>
    <row r="408" spans="1:20" ht="17.25" customHeight="1" x14ac:dyDescent="0.25">
      <c r="A408" s="204"/>
      <c r="R408" s="3"/>
      <c r="S408" s="3"/>
      <c r="T408" s="3"/>
    </row>
    <row r="409" spans="1:20" ht="24" customHeight="1" x14ac:dyDescent="0.25">
      <c r="A409" s="204"/>
      <c r="R409" s="3"/>
      <c r="S409" s="3"/>
      <c r="T409" s="3"/>
    </row>
    <row r="410" spans="1:20" ht="18.75" customHeight="1" x14ac:dyDescent="0.25">
      <c r="A410" s="204"/>
      <c r="R410" s="3"/>
      <c r="S410" s="3"/>
      <c r="T410" s="3"/>
    </row>
    <row r="411" spans="1:20" ht="48.75" customHeight="1" x14ac:dyDescent="0.25">
      <c r="A411" s="204"/>
      <c r="R411" s="3"/>
      <c r="S411" s="3"/>
      <c r="T411" s="3"/>
    </row>
    <row r="412" spans="1:20" ht="17.25" customHeight="1" x14ac:dyDescent="0.25">
      <c r="A412" s="204"/>
      <c r="R412" s="3"/>
      <c r="S412" s="3"/>
      <c r="T412" s="3"/>
    </row>
    <row r="413" spans="1:20" ht="21" customHeight="1" x14ac:dyDescent="0.25">
      <c r="A413" s="204"/>
      <c r="R413" s="3"/>
      <c r="S413" s="3"/>
      <c r="T413" s="3"/>
    </row>
    <row r="414" spans="1:20" ht="21.75" customHeight="1" x14ac:dyDescent="0.25">
      <c r="A414" s="204"/>
      <c r="R414" s="3"/>
      <c r="S414" s="3"/>
      <c r="T414" s="3"/>
    </row>
    <row r="415" spans="1:20" ht="47.25" customHeight="1" x14ac:dyDescent="0.25">
      <c r="A415" s="25"/>
      <c r="R415" s="3"/>
      <c r="S415" s="3"/>
      <c r="T415" s="3"/>
    </row>
    <row r="416" spans="1:20" ht="17.25" customHeight="1" x14ac:dyDescent="0.25">
      <c r="A416" s="25"/>
      <c r="R416" s="3"/>
      <c r="S416" s="3"/>
      <c r="T416" s="3"/>
    </row>
    <row r="417" spans="1:20" ht="21" customHeight="1" x14ac:dyDescent="0.25">
      <c r="A417" s="25"/>
      <c r="R417" s="3"/>
      <c r="S417" s="3"/>
      <c r="T417" s="3"/>
    </row>
    <row r="418" spans="1:20" ht="21.75" customHeight="1" x14ac:dyDescent="0.25">
      <c r="A418" s="25"/>
      <c r="R418" s="3"/>
      <c r="S418" s="3"/>
      <c r="T418" s="3"/>
    </row>
    <row r="419" spans="1:20" ht="21" customHeight="1" x14ac:dyDescent="0.25">
      <c r="A419" s="25"/>
      <c r="R419" s="3"/>
      <c r="S419" s="3"/>
      <c r="T419" s="3"/>
    </row>
    <row r="420" spans="1:20" ht="17.25" customHeight="1" x14ac:dyDescent="0.25">
      <c r="A420" s="25"/>
      <c r="R420" s="3"/>
      <c r="S420" s="3"/>
      <c r="T420" s="3"/>
    </row>
    <row r="421" spans="1:20" ht="21" customHeight="1" x14ac:dyDescent="0.25">
      <c r="A421" s="25"/>
      <c r="R421" s="3"/>
      <c r="S421" s="3"/>
      <c r="T421" s="3"/>
    </row>
    <row r="422" spans="1:20" ht="21.75" customHeight="1" x14ac:dyDescent="0.25">
      <c r="A422" s="25"/>
      <c r="R422" s="3"/>
      <c r="S422" s="3"/>
      <c r="T422" s="3"/>
    </row>
    <row r="423" spans="1:20" ht="50.25" customHeight="1" x14ac:dyDescent="0.25">
      <c r="A423" s="25"/>
      <c r="R423" s="3"/>
      <c r="S423" s="3"/>
      <c r="T423" s="3"/>
    </row>
    <row r="424" spans="1:20" ht="15" customHeight="1" x14ac:dyDescent="0.25">
      <c r="A424" s="25"/>
      <c r="R424" s="3"/>
      <c r="S424" s="3"/>
      <c r="T424" s="3"/>
    </row>
    <row r="425" spans="1:20" ht="16.5" customHeight="1" x14ac:dyDescent="0.25">
      <c r="A425" s="25"/>
      <c r="R425" s="3"/>
      <c r="S425" s="3"/>
      <c r="T425" s="3"/>
    </row>
    <row r="426" spans="1:20" ht="18" customHeight="1" x14ac:dyDescent="0.25">
      <c r="A426" s="25"/>
      <c r="R426" s="3"/>
      <c r="S426" s="3"/>
      <c r="T426" s="3"/>
    </row>
    <row r="427" spans="1:20" ht="129" customHeight="1" x14ac:dyDescent="0.25">
      <c r="A427" s="25"/>
      <c r="R427" s="3"/>
      <c r="S427" s="3"/>
      <c r="T427" s="3"/>
    </row>
    <row r="428" spans="1:20" ht="15" customHeight="1" x14ac:dyDescent="0.25">
      <c r="A428" s="25"/>
      <c r="R428" s="3"/>
      <c r="S428" s="3"/>
      <c r="T428" s="3"/>
    </row>
    <row r="429" spans="1:20" ht="16.5" customHeight="1" x14ac:dyDescent="0.25">
      <c r="A429" s="25"/>
      <c r="R429" s="3"/>
      <c r="S429" s="3"/>
      <c r="T429" s="3"/>
    </row>
    <row r="430" spans="1:20" ht="18" customHeight="1" x14ac:dyDescent="0.25">
      <c r="A430" s="25"/>
      <c r="R430" s="3"/>
      <c r="S430" s="3"/>
      <c r="T430" s="3"/>
    </row>
    <row r="431" spans="1:20" ht="51" customHeight="1" x14ac:dyDescent="0.25">
      <c r="A431" s="25"/>
      <c r="R431" s="3"/>
      <c r="S431" s="3"/>
      <c r="T431" s="3"/>
    </row>
    <row r="432" spans="1:20" ht="15" customHeight="1" x14ac:dyDescent="0.25">
      <c r="A432" s="25"/>
      <c r="R432" s="3"/>
      <c r="S432" s="3"/>
      <c r="T432" s="3"/>
    </row>
    <row r="433" spans="1:20" ht="16.5" customHeight="1" x14ac:dyDescent="0.25">
      <c r="A433" s="25"/>
      <c r="R433" s="3"/>
      <c r="S433" s="3"/>
      <c r="T433" s="3"/>
    </row>
    <row r="434" spans="1:20" ht="16.5" customHeight="1" x14ac:dyDescent="0.25">
      <c r="A434" s="44"/>
      <c r="R434" s="3"/>
      <c r="S434" s="3"/>
      <c r="T434" s="3"/>
    </row>
    <row r="435" spans="1:20" ht="50.25" hidden="1" customHeight="1" x14ac:dyDescent="0.2">
      <c r="A435" s="44"/>
      <c r="R435" s="3"/>
      <c r="S435" s="3"/>
      <c r="T435" s="3"/>
    </row>
    <row r="436" spans="1:20" ht="15" customHeight="1" x14ac:dyDescent="0.25">
      <c r="A436" s="44"/>
      <c r="R436" s="3"/>
      <c r="S436" s="3"/>
      <c r="T436" s="3"/>
    </row>
    <row r="437" spans="1:20" ht="16.5" customHeight="1" x14ac:dyDescent="0.25">
      <c r="A437" s="44"/>
      <c r="R437" s="3"/>
      <c r="S437" s="3"/>
      <c r="T437" s="3"/>
    </row>
    <row r="438" spans="1:20" ht="18" customHeight="1" x14ac:dyDescent="0.25">
      <c r="A438" s="44"/>
      <c r="R438" s="3"/>
      <c r="S438" s="3"/>
      <c r="T438" s="3"/>
    </row>
    <row r="439" spans="1:20" ht="51" customHeight="1" x14ac:dyDescent="0.25">
      <c r="A439" s="44"/>
      <c r="R439" s="3"/>
      <c r="S439" s="3"/>
      <c r="T439" s="3"/>
    </row>
    <row r="440" spans="1:20" ht="34.5" customHeight="1" x14ac:dyDescent="0.25">
      <c r="A440" s="44"/>
      <c r="R440" s="3"/>
      <c r="S440" s="3"/>
      <c r="T440" s="3"/>
    </row>
    <row r="441" spans="1:20" ht="16.5" customHeight="1" x14ac:dyDescent="0.25">
      <c r="A441" s="44"/>
      <c r="R441" s="3"/>
      <c r="S441" s="3"/>
      <c r="T441" s="3"/>
    </row>
    <row r="442" spans="1:20" ht="18" customHeight="1" x14ac:dyDescent="0.25">
      <c r="A442" s="44"/>
      <c r="R442" s="3"/>
      <c r="S442" s="3"/>
      <c r="T442" s="3"/>
    </row>
    <row r="443" spans="1:20" ht="30" customHeight="1" x14ac:dyDescent="0.25">
      <c r="A443" s="44"/>
      <c r="R443" s="3"/>
      <c r="S443" s="3"/>
      <c r="T443" s="3"/>
    </row>
    <row r="444" spans="1:20" ht="15" customHeight="1" x14ac:dyDescent="0.25">
      <c r="A444" s="44"/>
      <c r="R444" s="3"/>
      <c r="S444" s="3"/>
      <c r="T444" s="3"/>
    </row>
    <row r="445" spans="1:20" ht="16.5" customHeight="1" x14ac:dyDescent="0.25">
      <c r="A445" s="44"/>
      <c r="R445" s="3"/>
      <c r="S445" s="3"/>
      <c r="T445" s="3"/>
    </row>
    <row r="446" spans="1:20" ht="16.5" customHeight="1" x14ac:dyDescent="0.25">
      <c r="A446" s="44"/>
      <c r="R446" s="3"/>
      <c r="S446" s="3"/>
      <c r="T446" s="3"/>
    </row>
    <row r="447" spans="1:20" ht="18" customHeight="1" x14ac:dyDescent="0.25">
      <c r="A447" s="44"/>
      <c r="R447" s="3"/>
      <c r="S447" s="3"/>
      <c r="T447" s="3"/>
    </row>
    <row r="448" spans="1:20" ht="15.75" customHeight="1" x14ac:dyDescent="0.25">
      <c r="A448" s="203"/>
      <c r="R448" s="3"/>
      <c r="S448" s="3"/>
      <c r="T448" s="3"/>
    </row>
    <row r="449" spans="1:20" ht="16.5" customHeight="1" x14ac:dyDescent="0.25">
      <c r="A449" s="204"/>
      <c r="R449" s="3"/>
      <c r="S449" s="3"/>
      <c r="T449" s="3"/>
    </row>
    <row r="450" spans="1:20" ht="16.5" customHeight="1" x14ac:dyDescent="0.25">
      <c r="A450" s="204"/>
      <c r="R450" s="3"/>
      <c r="S450" s="3"/>
      <c r="T450" s="3"/>
    </row>
    <row r="451" spans="1:20" ht="16.5" customHeight="1" x14ac:dyDescent="0.25">
      <c r="A451" s="204"/>
      <c r="R451" s="3"/>
      <c r="S451" s="3"/>
      <c r="T451" s="3"/>
    </row>
    <row r="452" spans="1:20" ht="15.75" customHeight="1" x14ac:dyDescent="0.25">
      <c r="A452" s="36"/>
      <c r="R452" s="3"/>
      <c r="S452" s="3"/>
      <c r="T452" s="3"/>
    </row>
    <row r="453" spans="1:20" ht="16.5" customHeight="1" x14ac:dyDescent="0.25">
      <c r="A453" s="36"/>
      <c r="R453" s="3"/>
      <c r="S453" s="3"/>
      <c r="T453" s="3"/>
    </row>
    <row r="454" spans="1:20" ht="16.5" customHeight="1" x14ac:dyDescent="0.25">
      <c r="A454" s="36"/>
      <c r="R454" s="3"/>
      <c r="S454" s="3"/>
      <c r="T454" s="3"/>
    </row>
    <row r="455" spans="1:20" ht="21.75" customHeight="1" x14ac:dyDescent="0.25">
      <c r="A455" s="36"/>
      <c r="R455" s="3"/>
      <c r="S455" s="3"/>
      <c r="T455" s="3"/>
    </row>
    <row r="456" spans="1:20" ht="16.5" customHeight="1" x14ac:dyDescent="0.25">
      <c r="A456" s="36"/>
      <c r="R456" s="3"/>
      <c r="S456" s="3"/>
      <c r="T456" s="3"/>
    </row>
    <row r="457" spans="1:20" ht="16.5" customHeight="1" x14ac:dyDescent="0.25">
      <c r="A457" s="36"/>
      <c r="R457" s="3"/>
      <c r="S457" s="3"/>
      <c r="T457" s="3"/>
    </row>
    <row r="458" spans="1:20" ht="16.5" customHeight="1" x14ac:dyDescent="0.25">
      <c r="A458" s="36"/>
      <c r="R458" s="3"/>
      <c r="S458" s="3"/>
      <c r="T458" s="3"/>
    </row>
    <row r="459" spans="1:20" ht="2.25" customHeight="1" x14ac:dyDescent="0.25">
      <c r="A459" s="36"/>
      <c r="R459" s="3"/>
      <c r="S459" s="3"/>
      <c r="T459" s="3"/>
    </row>
    <row r="460" spans="1:20" ht="15" customHeight="1" x14ac:dyDescent="0.25">
      <c r="R460" s="3"/>
      <c r="S460" s="3"/>
      <c r="T460" s="3"/>
    </row>
    <row r="461" spans="1:20" ht="16.5" customHeight="1" x14ac:dyDescent="0.25">
      <c r="R461" s="3"/>
      <c r="S461" s="3"/>
      <c r="T461" s="3"/>
    </row>
    <row r="462" spans="1:20" ht="16.5" customHeight="1" x14ac:dyDescent="0.25">
      <c r="R462" s="3"/>
      <c r="S462" s="3"/>
      <c r="T462" s="3"/>
    </row>
    <row r="463" spans="1:20" ht="16.5" customHeight="1" x14ac:dyDescent="0.25">
      <c r="R463" s="3"/>
      <c r="S463" s="3"/>
      <c r="T463" s="3"/>
    </row>
    <row r="464" spans="1:20" ht="16.5" customHeight="1" thickBot="1" x14ac:dyDescent="0.3">
      <c r="R464" s="3"/>
      <c r="S464" s="3"/>
      <c r="T464" s="3"/>
    </row>
    <row r="465" spans="1:20" s="1" customFormat="1" ht="19.5" customHeight="1" x14ac:dyDescent="0.25">
      <c r="A465" s="229"/>
      <c r="B465" s="29"/>
      <c r="C465" s="3"/>
      <c r="D465" s="3"/>
      <c r="E465" s="3"/>
      <c r="F465" s="3"/>
      <c r="G465" s="3"/>
      <c r="H465" s="3"/>
      <c r="I465" s="32"/>
      <c r="J465" s="32"/>
      <c r="K465" s="33"/>
      <c r="L465" s="33"/>
      <c r="M465" s="33"/>
      <c r="N465" s="33"/>
      <c r="O465" s="3"/>
      <c r="P465" s="33"/>
      <c r="Q465" s="33"/>
    </row>
    <row r="466" spans="1:20" ht="15" customHeight="1" x14ac:dyDescent="0.25">
      <c r="A466" s="230"/>
      <c r="R466" s="3"/>
      <c r="S466" s="3"/>
      <c r="T466" s="3"/>
    </row>
    <row r="467" spans="1:20" ht="15" customHeight="1" x14ac:dyDescent="0.25">
      <c r="A467" s="230"/>
      <c r="R467" s="3"/>
      <c r="S467" s="3"/>
      <c r="T467" s="3"/>
    </row>
    <row r="468" spans="1:20" ht="13.8" thickBot="1" x14ac:dyDescent="0.3">
      <c r="A468" s="231"/>
      <c r="R468" s="3"/>
      <c r="S468" s="3"/>
      <c r="T468" s="3"/>
    </row>
    <row r="469" spans="1:20" ht="15" customHeight="1" x14ac:dyDescent="0.25">
      <c r="A469" s="8"/>
      <c r="R469" s="3"/>
      <c r="S469" s="3"/>
      <c r="T469" s="3"/>
    </row>
    <row r="470" spans="1:20" ht="21" customHeight="1" x14ac:dyDescent="0.25">
      <c r="R470" s="3"/>
      <c r="S470" s="3"/>
      <c r="T470" s="3"/>
    </row>
    <row r="471" spans="1:20" s="4" customFormat="1" ht="18.75" customHeight="1" x14ac:dyDescent="0.4">
      <c r="A471" s="10"/>
      <c r="B471" s="29"/>
      <c r="C471" s="3"/>
      <c r="D471" s="3"/>
      <c r="E471" s="3"/>
      <c r="F471" s="3"/>
      <c r="G471" s="3"/>
      <c r="H471" s="3"/>
      <c r="I471" s="32"/>
      <c r="J471" s="32"/>
      <c r="K471" s="33"/>
      <c r="L471" s="33"/>
      <c r="M471" s="33"/>
      <c r="N471" s="33"/>
      <c r="O471" s="3"/>
      <c r="P471" s="33"/>
      <c r="Q471" s="33"/>
    </row>
    <row r="472" spans="1:20" ht="18.75" customHeight="1" x14ac:dyDescent="0.25">
      <c r="R472" s="3"/>
      <c r="S472" s="3"/>
      <c r="T472" s="3"/>
    </row>
  </sheetData>
  <mergeCells count="55">
    <mergeCell ref="E356:G356"/>
    <mergeCell ref="E357:K357"/>
    <mergeCell ref="B220:B223"/>
    <mergeCell ref="B204:B207"/>
    <mergeCell ref="B208:B219"/>
    <mergeCell ref="B337:B341"/>
    <mergeCell ref="B342:B345"/>
    <mergeCell ref="B346:B349"/>
    <mergeCell ref="B304:B336"/>
    <mergeCell ref="B350:B354"/>
    <mergeCell ref="B224:B298"/>
    <mergeCell ref="B299:B303"/>
    <mergeCell ref="A67:A70"/>
    <mergeCell ref="B127:B130"/>
    <mergeCell ref="B188:B191"/>
    <mergeCell ref="A189:A193"/>
    <mergeCell ref="B131:B150"/>
    <mergeCell ref="B66:B126"/>
    <mergeCell ref="B192:B203"/>
    <mergeCell ref="A465:A468"/>
    <mergeCell ref="A408:A414"/>
    <mergeCell ref="A448:A451"/>
    <mergeCell ref="A272:A275"/>
    <mergeCell ref="A224:A227"/>
    <mergeCell ref="A316:A406"/>
    <mergeCell ref="A312:A315"/>
    <mergeCell ref="O4:O6"/>
    <mergeCell ref="G4:N4"/>
    <mergeCell ref="I5:J5"/>
    <mergeCell ref="K5:L5"/>
    <mergeCell ref="M5:N5"/>
    <mergeCell ref="B4:B6"/>
    <mergeCell ref="C4:C6"/>
    <mergeCell ref="E4:E6"/>
    <mergeCell ref="F4:F6"/>
    <mergeCell ref="B49:B52"/>
    <mergeCell ref="B8:H8"/>
    <mergeCell ref="B9:B48"/>
    <mergeCell ref="D4:D6"/>
    <mergeCell ref="B62:B65"/>
    <mergeCell ref="P4:Q5"/>
    <mergeCell ref="B1:O1"/>
    <mergeCell ref="A276:A280"/>
    <mergeCell ref="A300:A307"/>
    <mergeCell ref="A284:A299"/>
    <mergeCell ref="A4:A6"/>
    <mergeCell ref="A228:A271"/>
    <mergeCell ref="A63:A66"/>
    <mergeCell ref="A9:A52"/>
    <mergeCell ref="A53:A62"/>
    <mergeCell ref="G5:H5"/>
    <mergeCell ref="A71:A131"/>
    <mergeCell ref="A171:A179"/>
    <mergeCell ref="A164:A167"/>
    <mergeCell ref="A220:A223"/>
  </mergeCells>
  <pageMargins left="0.15748031496062992" right="0" top="0.27559055118110237" bottom="0.19685039370078741" header="0.27559055118110237" footer="0.19685039370078741"/>
  <pageSetup paperSize="9" scale="5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2020-02-22T11:02:35Z</dcterms:modified>
</cp:coreProperties>
</file>